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m Vindo" sheetId="1" r:id="rId4"/>
    <sheet state="visible" name="Entradas" sheetId="2" r:id="rId5"/>
    <sheet state="visible" name="Saídas" sheetId="3" r:id="rId6"/>
    <sheet state="visible" name="Planilha Profissional" sheetId="4" r:id="rId7"/>
    <sheet state="visible" name="Planilha Pessoal" sheetId="5" r:id="rId8"/>
  </sheets>
  <definedNames/>
  <calcPr/>
</workbook>
</file>

<file path=xl/sharedStrings.xml><?xml version="1.0" encoding="utf-8"?>
<sst xmlns="http://schemas.openxmlformats.org/spreadsheetml/2006/main" count="1210" uniqueCount="123">
  <si>
    <t>Janeiro</t>
  </si>
  <si>
    <t>Clientes Psicoterapia</t>
  </si>
  <si>
    <t>Modalidades - Psicoterapia</t>
  </si>
  <si>
    <t>Identificação</t>
  </si>
  <si>
    <t>Modalidade</t>
  </si>
  <si>
    <t>Valor/sessão</t>
  </si>
  <si>
    <t>Qtd/mês</t>
  </si>
  <si>
    <t>Total</t>
  </si>
  <si>
    <t>Normal</t>
  </si>
  <si>
    <t>normal</t>
  </si>
  <si>
    <t>Projeto</t>
  </si>
  <si>
    <t>projeto</t>
  </si>
  <si>
    <t>Clientes Supervisão</t>
  </si>
  <si>
    <t>Modalidades - Supervisão</t>
  </si>
  <si>
    <t>Fred</t>
  </si>
  <si>
    <t>Larissa</t>
  </si>
  <si>
    <t>Grupo</t>
  </si>
  <si>
    <t>Assunto</t>
  </si>
  <si>
    <t>Valor</t>
  </si>
  <si>
    <t>Qtd</t>
  </si>
  <si>
    <t>Mães</t>
  </si>
  <si>
    <t>Curso Online</t>
  </si>
  <si>
    <t>Maternidade</t>
  </si>
  <si>
    <t>Venda de Livros</t>
  </si>
  <si>
    <t>Tipo de venda</t>
  </si>
  <si>
    <t>À vista</t>
  </si>
  <si>
    <t>à vista</t>
  </si>
  <si>
    <t>Cartão</t>
  </si>
  <si>
    <t>cartão</t>
  </si>
  <si>
    <t>Cartão c/ Frete</t>
  </si>
  <si>
    <t>Venda de Ebooks</t>
  </si>
  <si>
    <t>Titulo</t>
  </si>
  <si>
    <t>maternidade</t>
  </si>
  <si>
    <t>Roda de Conversa / Mini- Curso</t>
  </si>
  <si>
    <t>Tema / Data</t>
  </si>
  <si>
    <t>Qtd Participantes</t>
  </si>
  <si>
    <t>Fevereiro</t>
  </si>
  <si>
    <t>Valor Real</t>
  </si>
  <si>
    <t>João</t>
  </si>
  <si>
    <t>Maria</t>
  </si>
  <si>
    <t>Pedro</t>
  </si>
  <si>
    <t>Março</t>
  </si>
  <si>
    <t>desconto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</si>
  <si>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</si>
  <si>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</si>
  <si>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</si>
  <si>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</si>
  <si>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</si>
  <si>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</si>
  <si>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</si>
  <si>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</si>
  <si>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</si>
  <si>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</t>
  </si>
  <si>
    <t>- Despesas de locomoção - Combustível/transporte</t>
  </si>
  <si>
    <t>- Despesas de locomoção - estacionamento</t>
  </si>
  <si>
    <t>- Despesas de refeição</t>
  </si>
  <si>
    <t>- Despesas de internet</t>
  </si>
  <si>
    <t>- Despesas de telefone</t>
  </si>
  <si>
    <t>- Prestação / Aluguel de imóvel/Sala</t>
  </si>
  <si>
    <t>- Consumo de água</t>
  </si>
  <si>
    <t>- Consumo de energia</t>
  </si>
  <si>
    <t>Custos</t>
  </si>
  <si>
    <t>- Compra de insumos para prestação de serviços- psicoterapia</t>
  </si>
  <si>
    <t>- Compra de insumos para prestação de serviços- consultoria</t>
  </si>
  <si>
    <t xml:space="preserve">- Custo  01 Cursos </t>
  </si>
  <si>
    <t xml:space="preserve">- Custo  02 Cursos </t>
  </si>
  <si>
    <t xml:space="preserve">- Custo  03 Cursos </t>
  </si>
  <si>
    <t>-</t>
  </si>
  <si>
    <t>Investimentos</t>
  </si>
  <si>
    <t>- Marketing</t>
  </si>
  <si>
    <t>- Reserva de Emergência Profissional</t>
  </si>
  <si>
    <t>- Aplicações</t>
  </si>
  <si>
    <t>Planilha de controle profissional</t>
  </si>
  <si>
    <t>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</si>
  <si>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</si>
  <si>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</si>
  <si>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</si>
  <si>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</si>
  <si>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</si>
  <si>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</si>
  <si>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</si>
  <si>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</si>
  <si>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</si>
  <si>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</si>
  <si>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</si>
  <si>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</si>
  <si>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Entradas</t>
  </si>
  <si>
    <t>- Venda de Serviços</t>
  </si>
  <si>
    <t>- Psicoterapia</t>
  </si>
  <si>
    <t>- Consultoria</t>
  </si>
  <si>
    <t>- Grupo</t>
  </si>
  <si>
    <t>- Cursos Online</t>
  </si>
  <si>
    <t>- Roda de Conversa / Mini Curso</t>
  </si>
  <si>
    <t>- Venda de Produtos</t>
  </si>
  <si>
    <t>- Livros</t>
  </si>
  <si>
    <t>- Ebooks</t>
  </si>
  <si>
    <t>Saídas</t>
  </si>
  <si>
    <t>Meio de pagamento</t>
  </si>
  <si>
    <t>- Despesas</t>
  </si>
  <si>
    <t>- Custos</t>
  </si>
  <si>
    <t>- Investimentos</t>
  </si>
  <si>
    <t>Saldo</t>
  </si>
  <si>
    <t>* Desenvolvido por Bianca Torres de Melo - Administração Financeira para Psicólogos</t>
  </si>
  <si>
    <t>Planilha de controle pessoal</t>
  </si>
  <si>
    <t>PROLABORE Autônomo</t>
  </si>
  <si>
    <t>Salário Emprego</t>
  </si>
  <si>
    <t>Entradas Extras</t>
  </si>
  <si>
    <t>Valor Aplicado para Autônomo</t>
  </si>
  <si>
    <t>- Gastos Essenciais</t>
  </si>
  <si>
    <t>Moradia</t>
  </si>
  <si>
    <t>Transporte</t>
  </si>
  <si>
    <t>Energia</t>
  </si>
  <si>
    <t>Água</t>
  </si>
  <si>
    <t>Plano de Saúde</t>
  </si>
  <si>
    <t>Entretenimento Básico</t>
  </si>
  <si>
    <t>- Objetivos</t>
  </si>
  <si>
    <t>Curto prazo</t>
  </si>
  <si>
    <t>Médio prazo</t>
  </si>
  <si>
    <t>Longo prazo</t>
  </si>
  <si>
    <t>- Educação</t>
  </si>
  <si>
    <t>- Gastos Livres</t>
  </si>
  <si>
    <t>Aposentadoria</t>
  </si>
  <si>
    <t>Extras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</si>
</sst>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R$-416]\ * #,##0.00_-;\-[$R$-416]\ * #,##0.00_-;_-[$R$-416]\ * &quot;-&quot;??_-;_-@"/>
    <numFmt numFmtId="165" formatCode="_-&quot;R$&quot;* #,##0.00_-;\-&quot;R$&quot;* #,##0.00_-;_-&quot;R$&quot;* &quot;-&quot;??_-;_-@"/>
  </numFmts>
  <fonts count="21">
    <font>
      <sz val="11.0"/>
      <color rgb="FF000000"/>
      <name val="Calibri"/>
    </font>
    <font>
      <color theme="1"/>
      <name val="Arial"/>
    </font>
    <font>
      <sz val="48.0"/>
      <color rgb="FFFFFFFF"/>
      <name val="Cambria"/>
    </font>
    <font/>
    <font>
      <sz val="11.0"/>
      <color rgb="FF000000"/>
      <name val="Cambria"/>
    </font>
    <font>
      <b/>
      <sz val="9.0"/>
      <color rgb="FFFFFFFF"/>
      <name val="Cambria"/>
    </font>
    <font>
      <sz val="9.0"/>
      <color rgb="FF000000"/>
      <name val="Cambria"/>
    </font>
    <font>
      <b/>
      <sz val="9.0"/>
      <color rgb="FF000000"/>
      <name val="Cambria"/>
    </font>
    <font>
      <b/>
      <sz val="9.0"/>
      <color rgb="FF00064D"/>
      <name val="Cambria"/>
    </font>
    <font>
      <color theme="1"/>
      <name val="Cambria"/>
    </font>
    <font>
      <sz val="12.0"/>
      <color rgb="FF000000"/>
      <name val="Cambria"/>
    </font>
    <font>
      <sz val="10.0"/>
      <color rgb="FFFFFFFF"/>
      <name val="Cambria"/>
    </font>
    <font>
      <sz val="10.0"/>
      <color rgb="FF000000"/>
      <name val="Cambria"/>
    </font>
    <font>
      <b/>
      <sz val="10.0"/>
      <color rgb="FF00064D"/>
      <name val="Cambria"/>
    </font>
    <font>
      <b/>
      <sz val="10.0"/>
      <color rgb="FFFFFFFF"/>
      <name val="Cambria"/>
    </font>
    <font>
      <sz val="36.0"/>
      <color rgb="FFFFFFFF"/>
      <name val="Cambria"/>
    </font>
    <font>
      <sz val="9.0"/>
      <color rgb="FF00064D"/>
      <name val="Cambria"/>
    </font>
    <font>
      <sz val="8.0"/>
      <color rgb="FF000000"/>
      <name val="Cambria"/>
    </font>
    <font>
      <b/>
      <sz val="8.0"/>
      <color rgb="FF000000"/>
      <name val="Cambria"/>
    </font>
    <font>
      <sz val="48.0"/>
      <color rgb="FF000000"/>
      <name val="Cambria"/>
    </font>
    <font>
      <b/>
      <sz val="11.0"/>
      <color rgb="FF000000"/>
      <name val="Cambria"/>
    </font>
  </fonts>
  <fills count="8">
    <fill>
      <patternFill patternType="none"/>
    </fill>
    <fill>
      <patternFill patternType="lightGray"/>
    </fill>
    <fill>
      <patternFill patternType="solid">
        <fgColor rgb="FF00064D"/>
        <bgColor rgb="FF00064D"/>
      </patternFill>
    </fill>
    <fill>
      <patternFill patternType="solid">
        <fgColor rgb="FF0091D9"/>
        <bgColor rgb="FF0091D9"/>
      </patternFill>
    </fill>
    <fill>
      <patternFill patternType="solid">
        <fgColor rgb="FFFFFFFF"/>
        <bgColor rgb="FFFFFFFF"/>
      </patternFill>
    </fill>
    <fill>
      <patternFill patternType="solid">
        <fgColor rgb="FFDBEDF7"/>
        <bgColor rgb="FFDBEDF7"/>
      </patternFill>
    </fill>
    <fill>
      <patternFill patternType="solid">
        <fgColor rgb="FFFFD073"/>
        <bgColor rgb="FFFFD073"/>
      </patternFill>
    </fill>
    <fill>
      <patternFill patternType="solid">
        <fgColor rgb="FFBBD8E6"/>
        <bgColor rgb="FFBBD8E6"/>
      </patternFill>
    </fill>
  </fills>
  <borders count="24">
    <border/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left/>
      <right/>
      <top/>
    </border>
    <border>
      <left style="thin">
        <color rgb="FF000000"/>
      </left>
      <right/>
      <top/>
    </border>
    <border>
      <left style="thin">
        <color rgb="FF000000"/>
      </left>
      <right/>
      <bottom/>
    </border>
    <border>
      <left/>
      <right style="thin">
        <color rgb="FF000000"/>
      </right>
      <top/>
    </border>
    <border>
      <left/>
      <right/>
      <bottom/>
    </border>
    <border>
      <left/>
      <right style="thin">
        <color rgb="FF000000"/>
      </right>
      <bottom/>
    </border>
    <border>
      <right/>
      <bottom/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0" fillId="0" fontId="2" numFmtId="0" xfId="0" applyAlignment="1" applyFont="1">
      <alignment vertical="center"/>
    </xf>
    <xf borderId="0" fillId="0" fontId="4" numFmtId="0" xfId="0" applyFont="1"/>
    <xf borderId="3" fillId="3" fontId="5" numFmtId="0" xfId="0" applyAlignment="1" applyBorder="1" applyFill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0" fillId="0" fontId="6" numFmtId="0" xfId="0" applyAlignment="1" applyFont="1">
      <alignment horizontal="center"/>
    </xf>
    <xf borderId="6" fillId="4" fontId="7" numFmtId="0" xfId="0" applyAlignment="1" applyBorder="1" applyFill="1" applyFont="1">
      <alignment horizontal="center"/>
    </xf>
    <xf borderId="6" fillId="4" fontId="7" numFmtId="0" xfId="0" applyAlignment="1" applyBorder="1" applyFont="1">
      <alignment horizontal="center" readingOrder="0"/>
    </xf>
    <xf borderId="6" fillId="5" fontId="7" numFmtId="164" xfId="0" applyAlignment="1" applyBorder="1" applyFill="1" applyFont="1" applyNumberFormat="1">
      <alignment horizontal="center"/>
    </xf>
    <xf borderId="0" fillId="0" fontId="7" numFmtId="0" xfId="0" applyAlignment="1" applyFont="1">
      <alignment horizontal="center"/>
    </xf>
    <xf borderId="6" fillId="5" fontId="6" numFmtId="0" xfId="0" applyAlignment="1" applyBorder="1" applyFont="1">
      <alignment horizontal="center"/>
    </xf>
    <xf borderId="6" fillId="4" fontId="6" numFmtId="164" xfId="0" applyAlignment="1" applyBorder="1" applyFont="1" applyNumberFormat="1">
      <alignment horizontal="center"/>
    </xf>
    <xf borderId="0" fillId="0" fontId="6" numFmtId="165" xfId="0" applyAlignment="1" applyFont="1" applyNumberFormat="1">
      <alignment horizontal="center"/>
    </xf>
    <xf borderId="6" fillId="5" fontId="6" numFmtId="165" xfId="0" applyAlignment="1" applyBorder="1" applyFont="1" applyNumberFormat="1">
      <alignment horizontal="center"/>
    </xf>
    <xf borderId="3" fillId="6" fontId="8" numFmtId="0" xfId="0" applyAlignment="1" applyBorder="1" applyFill="1" applyFont="1">
      <alignment horizontal="center"/>
    </xf>
    <xf borderId="6" fillId="6" fontId="8" numFmtId="164" xfId="0" applyAlignment="1" applyBorder="1" applyFont="1" applyNumberFormat="1">
      <alignment horizontal="center"/>
    </xf>
    <xf borderId="6" fillId="5" fontId="6" numFmtId="0" xfId="0" applyAlignment="1" applyBorder="1" applyFont="1">
      <alignment horizontal="center" readingOrder="0"/>
    </xf>
    <xf borderId="6" fillId="5" fontId="6" numFmtId="164" xfId="0" applyAlignment="1" applyBorder="1" applyFont="1" applyNumberFormat="1">
      <alignment horizontal="center"/>
    </xf>
    <xf borderId="6" fillId="4" fontId="7" numFmtId="164" xfId="0" applyAlignment="1" applyBorder="1" applyFont="1" applyNumberFormat="1">
      <alignment horizontal="center"/>
    </xf>
    <xf borderId="7" fillId="4" fontId="6" numFmtId="164" xfId="0" applyAlignment="1" applyBorder="1" applyFont="1" applyNumberFormat="1">
      <alignment horizontal="center"/>
    </xf>
    <xf borderId="7" fillId="4" fontId="6" numFmtId="0" xfId="0" applyAlignment="1" applyBorder="1" applyFont="1">
      <alignment horizontal="center"/>
    </xf>
    <xf borderId="0" fillId="0" fontId="7" numFmtId="164" xfId="0" applyAlignment="1" applyFont="1" applyNumberFormat="1">
      <alignment horizontal="center"/>
    </xf>
    <xf borderId="8" fillId="6" fontId="8" numFmtId="0" xfId="0" applyAlignment="1" applyBorder="1" applyFont="1">
      <alignment horizontal="center"/>
    </xf>
    <xf borderId="9" fillId="0" fontId="3" numFmtId="0" xfId="0" applyBorder="1" applyFont="1"/>
    <xf borderId="10" fillId="0" fontId="3" numFmtId="0" xfId="0" applyBorder="1" applyFont="1"/>
    <xf borderId="11" fillId="6" fontId="8" numFmtId="164" xfId="0" applyAlignment="1" applyBorder="1" applyFont="1" applyNumberFormat="1">
      <alignment horizontal="center"/>
    </xf>
    <xf borderId="0" fillId="0" fontId="9" numFmtId="0" xfId="0" applyFont="1"/>
    <xf borderId="0" fillId="0" fontId="10" numFmtId="0" xfId="0" applyAlignment="1" applyFont="1">
      <alignment vertical="center"/>
    </xf>
    <xf borderId="6" fillId="3" fontId="11" numFmtId="0" xfId="0" applyAlignment="1" applyBorder="1" applyFont="1">
      <alignment horizontal="left"/>
    </xf>
    <xf borderId="0" fillId="0" fontId="12" numFmtId="0" xfId="0" applyAlignment="1" applyFont="1">
      <alignment horizontal="left"/>
    </xf>
    <xf borderId="6" fillId="0" fontId="12" numFmtId="0" xfId="0" applyAlignment="1" applyBorder="1" applyFont="1">
      <alignment horizontal="left"/>
    </xf>
    <xf borderId="6" fillId="5" fontId="12" numFmtId="164" xfId="0" applyAlignment="1" applyBorder="1" applyFont="1" applyNumberFormat="1">
      <alignment horizontal="left"/>
    </xf>
    <xf borderId="0" fillId="4" fontId="12" numFmtId="0" xfId="0" applyAlignment="1" applyFont="1">
      <alignment horizontal="left"/>
    </xf>
    <xf borderId="6" fillId="6" fontId="13" numFmtId="0" xfId="0" applyAlignment="1" applyBorder="1" applyFont="1">
      <alignment horizontal="left"/>
    </xf>
    <xf borderId="6" fillId="6" fontId="13" numFmtId="164" xfId="0" applyAlignment="1" applyBorder="1" applyFont="1" applyNumberFormat="1">
      <alignment horizontal="left"/>
    </xf>
    <xf borderId="6" fillId="3" fontId="14" numFmtId="0" xfId="0" applyAlignment="1" applyBorder="1" applyFont="1">
      <alignment horizontal="left"/>
    </xf>
    <xf borderId="6" fillId="0" fontId="12" numFmtId="0" xfId="0" applyAlignment="1" applyBorder="1" applyFont="1">
      <alignment horizontal="left" shrinkToFit="0" wrapText="1"/>
    </xf>
    <xf borderId="1" fillId="2" fontId="15" numFmtId="0" xfId="0" applyAlignment="1" applyBorder="1" applyFont="1">
      <alignment horizontal="center" vertical="top"/>
    </xf>
    <xf borderId="2" fillId="2" fontId="15" numFmtId="0" xfId="0" applyAlignment="1" applyBorder="1" applyFont="1">
      <alignment horizontal="center" readingOrder="0" vertical="top"/>
    </xf>
    <xf borderId="0" fillId="2" fontId="9" numFmtId="0" xfId="0" applyFont="1"/>
    <xf borderId="0" fillId="2" fontId="4" numFmtId="0" xfId="0" applyFont="1"/>
    <xf borderId="7" fillId="3" fontId="5" numFmtId="0" xfId="0" applyAlignment="1" applyBorder="1" applyFont="1">
      <alignment horizontal="left"/>
    </xf>
    <xf borderId="12" fillId="3" fontId="5" numFmtId="0" xfId="0" applyAlignment="1" applyBorder="1" applyFont="1">
      <alignment horizontal="center"/>
    </xf>
    <xf borderId="7" fillId="3" fontId="5" numFmtId="0" xfId="0" applyAlignment="1" applyBorder="1" applyFont="1">
      <alignment horizontal="center" shrinkToFit="0" wrapText="1"/>
    </xf>
    <xf borderId="13" fillId="3" fontId="5" numFmtId="0" xfId="0" applyAlignment="1" applyBorder="1" applyFont="1">
      <alignment horizontal="center" shrinkToFit="0" wrapText="1"/>
    </xf>
    <xf borderId="0" fillId="3" fontId="6" numFmtId="0" xfId="0" applyAlignment="1" applyFont="1">
      <alignment horizontal="center"/>
    </xf>
    <xf borderId="7" fillId="7" fontId="7" numFmtId="0" xfId="0" applyBorder="1" applyFill="1" applyFont="1"/>
    <xf borderId="12" fillId="7" fontId="6" numFmtId="0" xfId="0" applyBorder="1" applyFont="1"/>
    <xf borderId="7" fillId="7" fontId="6" numFmtId="0" xfId="0" applyBorder="1" applyFont="1"/>
    <xf borderId="13" fillId="7" fontId="6" numFmtId="0" xfId="0" applyBorder="1" applyFont="1"/>
    <xf borderId="0" fillId="7" fontId="6" numFmtId="0" xfId="0" applyFont="1"/>
    <xf borderId="7" fillId="5" fontId="7" numFmtId="0" xfId="0" applyBorder="1" applyFont="1"/>
    <xf borderId="12" fillId="5" fontId="6" numFmtId="0" xfId="0" applyBorder="1" applyFont="1"/>
    <xf borderId="7" fillId="5" fontId="6" numFmtId="0" xfId="0" applyBorder="1" applyFont="1"/>
    <xf borderId="13" fillId="5" fontId="6" numFmtId="0" xfId="0" applyBorder="1" applyFont="1"/>
    <xf borderId="0" fillId="5" fontId="6" numFmtId="0" xfId="0" applyFont="1"/>
    <xf borderId="0" fillId="0" fontId="6" numFmtId="0" xfId="0" applyFont="1"/>
    <xf borderId="14" fillId="0" fontId="6" numFmtId="164" xfId="0" applyBorder="1" applyFont="1" applyNumberFormat="1"/>
    <xf borderId="15" fillId="0" fontId="6" numFmtId="0" xfId="0" applyBorder="1" applyFont="1"/>
    <xf borderId="7" fillId="6" fontId="8" numFmtId="0" xfId="0" applyBorder="1" applyFont="1"/>
    <xf borderId="12" fillId="6" fontId="8" numFmtId="164" xfId="0" applyBorder="1" applyFont="1" applyNumberFormat="1"/>
    <xf borderId="7" fillId="6" fontId="16" numFmtId="0" xfId="0" applyBorder="1" applyFont="1"/>
    <xf borderId="13" fillId="6" fontId="16" numFmtId="0" xfId="0" applyBorder="1" applyFont="1"/>
    <xf borderId="0" fillId="6" fontId="16" numFmtId="0" xfId="0" applyFont="1"/>
    <xf borderId="7" fillId="7" fontId="7" numFmtId="0" xfId="0" applyAlignment="1" applyBorder="1" applyFont="1">
      <alignment vertical="center"/>
    </xf>
    <xf borderId="12" fillId="7" fontId="17" numFmtId="0" xfId="0" applyBorder="1" applyFont="1"/>
    <xf borderId="13" fillId="7" fontId="18" numFmtId="0" xfId="0" applyAlignment="1" applyBorder="1" applyFont="1">
      <alignment horizontal="center" shrinkToFit="0" wrapText="1"/>
    </xf>
    <xf borderId="0" fillId="7" fontId="17" numFmtId="0" xfId="0" applyFont="1"/>
    <xf borderId="7" fillId="5" fontId="7" numFmtId="0" xfId="0" applyAlignment="1" applyBorder="1" applyFont="1">
      <alignment horizontal="center" shrinkToFit="0" wrapText="1"/>
    </xf>
    <xf borderId="13" fillId="5" fontId="7" numFmtId="0" xfId="0" applyAlignment="1" applyBorder="1" applyFont="1">
      <alignment horizontal="center" shrinkToFit="0" wrapText="1"/>
    </xf>
    <xf borderId="12" fillId="5" fontId="6" numFmtId="164" xfId="0" applyBorder="1" applyFont="1" applyNumberFormat="1"/>
    <xf borderId="0" fillId="0" fontId="6" numFmtId="0" xfId="0" applyAlignment="1" applyFont="1">
      <alignment shrinkToFit="0" wrapText="1"/>
    </xf>
    <xf borderId="14" fillId="0" fontId="6" numFmtId="164" xfId="0" applyAlignment="1" applyBorder="1" applyFont="1" applyNumberFormat="1">
      <alignment vertical="center"/>
    </xf>
    <xf borderId="7" fillId="6" fontId="8" numFmtId="164" xfId="0" applyBorder="1" applyFont="1" applyNumberFormat="1"/>
    <xf borderId="16" fillId="0" fontId="19" numFmtId="0" xfId="0" applyAlignment="1" applyBorder="1" applyFont="1">
      <alignment horizontal="left" vertical="center"/>
    </xf>
    <xf borderId="16" fillId="0" fontId="20" numFmtId="165" xfId="0" applyBorder="1" applyFont="1" applyNumberFormat="1"/>
    <xf borderId="16" fillId="0" fontId="19" numFmtId="0" xfId="0" applyBorder="1" applyFont="1"/>
    <xf borderId="16" fillId="0" fontId="4" numFmtId="0" xfId="0" applyBorder="1" applyFont="1"/>
    <xf borderId="0" fillId="0" fontId="4" numFmtId="0" xfId="0" applyAlignment="1" applyFont="1">
      <alignment shrinkToFit="0" wrapText="1"/>
    </xf>
    <xf borderId="1" fillId="2" fontId="15" numFmtId="0" xfId="0" applyAlignment="1" applyBorder="1" applyFont="1">
      <alignment horizontal="center" readingOrder="0" vertical="top"/>
    </xf>
    <xf borderId="17" fillId="7" fontId="6" numFmtId="0" xfId="0" applyBorder="1" applyFont="1"/>
    <xf borderId="18" fillId="7" fontId="6" numFmtId="0" xfId="0" applyBorder="1" applyFont="1"/>
    <xf borderId="0" fillId="0" fontId="6" numFmtId="164" xfId="0" applyFont="1" applyNumberFormat="1"/>
    <xf borderId="15" fillId="0" fontId="6" numFmtId="164" xfId="0" applyBorder="1" applyFont="1" applyNumberFormat="1"/>
    <xf borderId="14" fillId="0" fontId="6" numFmtId="164" xfId="0" applyAlignment="1" applyBorder="1" applyFont="1" applyNumberFormat="1">
      <alignment horizontal="right"/>
    </xf>
    <xf borderId="19" fillId="6" fontId="8" numFmtId="164" xfId="0" applyAlignment="1" applyBorder="1" applyFont="1" applyNumberFormat="1">
      <alignment horizontal="right"/>
    </xf>
    <xf borderId="20" fillId="7" fontId="18" numFmtId="0" xfId="0" applyAlignment="1" applyBorder="1" applyFont="1">
      <alignment horizontal="center" shrinkToFit="0" wrapText="1"/>
    </xf>
    <xf borderId="14" fillId="5" fontId="6" numFmtId="164" xfId="0" applyBorder="1" applyFont="1" applyNumberFormat="1"/>
    <xf borderId="15" fillId="5" fontId="6" numFmtId="164" xfId="0" applyBorder="1" applyFont="1" applyNumberFormat="1"/>
    <xf borderId="0" fillId="5" fontId="6" numFmtId="164" xfId="0" applyFont="1" applyNumberFormat="1"/>
    <xf borderId="15" fillId="5" fontId="7" numFmtId="0" xfId="0" applyAlignment="1" applyBorder="1" applyFont="1">
      <alignment horizontal="center" shrinkToFit="0" wrapText="1"/>
    </xf>
    <xf borderId="21" fillId="5" fontId="7" numFmtId="164" xfId="0" applyAlignment="1" applyBorder="1" applyFont="1" applyNumberFormat="1">
      <alignment horizontal="center" shrinkToFit="0" wrapText="1"/>
    </xf>
    <xf borderId="22" fillId="5" fontId="7" numFmtId="0" xfId="0" applyAlignment="1" applyBorder="1" applyFont="1">
      <alignment horizontal="center" shrinkToFit="0" wrapText="1"/>
    </xf>
    <xf borderId="23" fillId="5" fontId="7" numFmtId="164" xfId="0" applyAlignment="1" applyBorder="1" applyFont="1" applyNumberFormat="1">
      <alignment horizontal="center" shrinkToFit="0" wrapText="1"/>
    </xf>
    <xf borderId="14" fillId="5" fontId="7" numFmtId="164" xfId="0" applyBorder="1" applyFont="1" applyNumberFormat="1"/>
    <xf borderId="0" fillId="5" fontId="7" numFmtId="0" xfId="0" applyFont="1"/>
    <xf borderId="15" fillId="5" fontId="7" numFmtId="0" xfId="0" applyBorder="1" applyFont="1"/>
    <xf borderId="14" fillId="0" fontId="6" numFmtId="0" xfId="0" applyBorder="1" applyFont="1"/>
    <xf borderId="12" fillId="5" fontId="7" numFmtId="164" xfId="0" applyBorder="1" applyFont="1" applyNumberFormat="1"/>
    <xf borderId="12" fillId="5" fontId="7" numFmtId="0" xfId="0" applyBorder="1" applyFont="1"/>
    <xf borderId="13" fillId="5" fontId="7" numFmtId="0" xfId="0" applyBorder="1" applyFont="1"/>
    <xf borderId="15" fillId="0" fontId="10" numFmtId="0" xfId="0" applyBorder="1" applyFont="1"/>
    <xf borderId="0" fillId="0" fontId="10" numFmtId="0" xfId="0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</dxfs>
  <tableStyles count="1">
    <tableStyle count="3" pivot="0" name="Saída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-190500</xdr:rowOff>
    </xdr:from>
    <xdr:ext cx="10277475" cy="51720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104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156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208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260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312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364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416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468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520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572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54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81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108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135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162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189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216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243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270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297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28575</xdr:rowOff>
    </xdr:from>
    <xdr:ext cx="2962275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076575" cy="6572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076575" cy="6572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F8" displayName="Table_1" id="1">
  <tableColumns count="1">
    <tableColumn name="Column1" id="1"/>
  </tableColumns>
  <tableStyleInfo name="Saída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3E5656"/>
      </a:dk1>
      <a:lt1>
        <a:srgbClr val="F5F5F5"/>
      </a:lt1>
      <a:dk2>
        <a:srgbClr val="3E5656"/>
      </a:dk2>
      <a:lt2>
        <a:srgbClr val="F5F5F5"/>
      </a:lt2>
      <a:accent1>
        <a:srgbClr val="B0725D"/>
      </a:accent1>
      <a:accent2>
        <a:srgbClr val="8F3738"/>
      </a:accent2>
      <a:accent3>
        <a:srgbClr val="E79A3C"/>
      </a:accent3>
      <a:accent4>
        <a:srgbClr val="447874"/>
      </a:accent4>
      <a:accent5>
        <a:srgbClr val="D2D479"/>
      </a:accent5>
      <a:accent6>
        <a:srgbClr val="8B8948"/>
      </a:accent6>
      <a:hlink>
        <a:srgbClr val="8B8948"/>
      </a:hlink>
      <a:folHlink>
        <a:srgbClr val="8B894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8.71"/>
  </cols>
  <sheetData>
    <row r="1">
      <c r="A1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0.29"/>
    <col customWidth="1" min="2" max="2" width="15.14"/>
    <col customWidth="1" min="3" max="3" width="20.29"/>
    <col customWidth="1" min="4" max="4" width="15.71"/>
    <col customWidth="1" min="5" max="5" width="17.86"/>
    <col customWidth="1" min="6" max="6" width="20.29"/>
    <col customWidth="1" min="7" max="7" width="17.86"/>
    <col customWidth="1" min="8" max="8" width="12.71"/>
    <col customWidth="1" min="9" max="9" width="20.29"/>
    <col customWidth="1" min="10" max="10" width="15.86"/>
    <col customWidth="1" min="11" max="11" width="9.14"/>
    <col customWidth="1" min="12" max="26" width="8.71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6.5" customHeight="1">
      <c r="A2" s="6" t="s">
        <v>1</v>
      </c>
      <c r="B2" s="7"/>
      <c r="C2" s="7"/>
      <c r="D2" s="7"/>
      <c r="E2" s="8"/>
      <c r="F2" s="6" t="s">
        <v>2</v>
      </c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0.2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2"/>
      <c r="H3" s="9"/>
      <c r="I3" s="9"/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14"/>
      <c r="B4" s="14" t="s">
        <v>9</v>
      </c>
      <c r="C4" s="15"/>
      <c r="D4" s="14"/>
      <c r="E4" s="15">
        <f t="shared" ref="E4:E13" si="1">D4*C4</f>
        <v>0</v>
      </c>
      <c r="F4" s="10" t="s">
        <v>10</v>
      </c>
      <c r="G4" s="12"/>
      <c r="H4" s="9"/>
      <c r="I4" s="9"/>
      <c r="J4" s="1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17"/>
      <c r="B5" s="14" t="s">
        <v>9</v>
      </c>
      <c r="C5" s="15"/>
      <c r="D5" s="14"/>
      <c r="E5" s="15">
        <f t="shared" si="1"/>
        <v>0</v>
      </c>
      <c r="H5" s="9"/>
      <c r="I5" s="9"/>
      <c r="J5" s="1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6.5" customHeight="1">
      <c r="A6" s="17"/>
      <c r="B6" s="14" t="s">
        <v>9</v>
      </c>
      <c r="C6" s="15"/>
      <c r="D6" s="14"/>
      <c r="E6" s="15">
        <f t="shared" si="1"/>
        <v>0</v>
      </c>
      <c r="F6" s="9"/>
      <c r="G6" s="9"/>
      <c r="H6" s="9"/>
      <c r="I6" s="9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17"/>
      <c r="B7" s="14" t="s">
        <v>9</v>
      </c>
      <c r="C7" s="15"/>
      <c r="D7" s="14"/>
      <c r="E7" s="15">
        <f t="shared" si="1"/>
        <v>0</v>
      </c>
      <c r="F7" s="9"/>
      <c r="G7" s="9"/>
      <c r="H7" s="9"/>
      <c r="I7" s="9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17"/>
      <c r="B8" s="14" t="s">
        <v>11</v>
      </c>
      <c r="C8" s="15"/>
      <c r="D8" s="14"/>
      <c r="E8" s="15">
        <f t="shared" si="1"/>
        <v>0</v>
      </c>
      <c r="F8" s="9"/>
      <c r="G8" s="9"/>
      <c r="H8" s="9"/>
      <c r="I8" s="9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17"/>
      <c r="B9" s="14" t="s">
        <v>11</v>
      </c>
      <c r="C9" s="15"/>
      <c r="D9" s="14"/>
      <c r="E9" s="15">
        <f t="shared" si="1"/>
        <v>0</v>
      </c>
      <c r="F9" s="9"/>
      <c r="G9" s="9"/>
      <c r="H9" s="9"/>
      <c r="I9" s="9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17"/>
      <c r="B10" s="14" t="s">
        <v>11</v>
      </c>
      <c r="C10" s="15"/>
      <c r="D10" s="14"/>
      <c r="E10" s="15">
        <f t="shared" si="1"/>
        <v>0</v>
      </c>
      <c r="F10" s="9"/>
      <c r="G10" s="9"/>
      <c r="H10" s="9"/>
      <c r="I10" s="9"/>
      <c r="J10" s="1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17"/>
      <c r="B11" s="14"/>
      <c r="C11" s="15" t="str">
        <f t="shared" ref="C11:C13" si="2">IF(B11="normal",$G$3,IF(B11="projeto",$G$4,"0"))</f>
        <v>0</v>
      </c>
      <c r="D11" s="14"/>
      <c r="E11" s="15">
        <f t="shared" si="1"/>
        <v>0</v>
      </c>
      <c r="F11" s="9"/>
      <c r="G11" s="9"/>
      <c r="H11" s="9"/>
      <c r="I11" s="9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17"/>
      <c r="B12" s="14"/>
      <c r="C12" s="15" t="str">
        <f t="shared" si="2"/>
        <v>0</v>
      </c>
      <c r="D12" s="14">
        <v>0.0</v>
      </c>
      <c r="E12" s="15">
        <f t="shared" si="1"/>
        <v>0</v>
      </c>
      <c r="F12" s="9"/>
      <c r="G12" s="9"/>
      <c r="H12" s="9"/>
      <c r="I12" s="9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14"/>
      <c r="B13" s="14"/>
      <c r="C13" s="15" t="str">
        <f t="shared" si="2"/>
        <v>0</v>
      </c>
      <c r="D13" s="14">
        <v>0.0</v>
      </c>
      <c r="E13" s="15">
        <f t="shared" si="1"/>
        <v>0</v>
      </c>
      <c r="F13" s="9"/>
      <c r="G13" s="9"/>
      <c r="H13" s="9"/>
      <c r="I13" s="9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18" t="s">
        <v>7</v>
      </c>
      <c r="B14" s="7"/>
      <c r="C14" s="7"/>
      <c r="D14" s="8"/>
      <c r="E14" s="19">
        <f>SUM(E4:E13)</f>
        <v>0</v>
      </c>
      <c r="F14" s="9"/>
      <c r="G14" s="9"/>
      <c r="H14" s="9"/>
      <c r="I14" s="9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6" t="s">
        <v>12</v>
      </c>
      <c r="B15" s="7"/>
      <c r="C15" s="7"/>
      <c r="D15" s="7"/>
      <c r="E15" s="8"/>
      <c r="F15" s="6" t="s">
        <v>13</v>
      </c>
      <c r="G15" s="8"/>
      <c r="H15" s="9"/>
      <c r="I15" s="16"/>
      <c r="J15" s="1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10" t="s">
        <v>3</v>
      </c>
      <c r="B16" s="10" t="s">
        <v>4</v>
      </c>
      <c r="C16" s="10" t="s">
        <v>5</v>
      </c>
      <c r="D16" s="10" t="s">
        <v>6</v>
      </c>
      <c r="E16" s="10" t="s">
        <v>7</v>
      </c>
      <c r="F16" s="11" t="s">
        <v>8</v>
      </c>
      <c r="G16" s="12">
        <v>200.0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14" t="s">
        <v>14</v>
      </c>
      <c r="B17" s="20" t="s">
        <v>9</v>
      </c>
      <c r="C17" s="15">
        <f t="shared" ref="C17:C21" si="3">IF(B17="normal",$G$16,IF(B17="projeto",$G$17,"0"))</f>
        <v>200</v>
      </c>
      <c r="D17" s="14">
        <v>4.0</v>
      </c>
      <c r="E17" s="15">
        <f t="shared" ref="E17:E21" si="4">D17*C17</f>
        <v>800</v>
      </c>
      <c r="F17" s="10" t="s">
        <v>10</v>
      </c>
      <c r="G17" s="12">
        <v>100.0</v>
      </c>
      <c r="H17" s="9"/>
      <c r="I17" s="9"/>
      <c r="J17" s="1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17" t="s">
        <v>15</v>
      </c>
      <c r="B18" s="14" t="s">
        <v>11</v>
      </c>
      <c r="C18" s="15">
        <f t="shared" si="3"/>
        <v>100</v>
      </c>
      <c r="D18" s="14">
        <v>4.0</v>
      </c>
      <c r="E18" s="15">
        <f t="shared" si="4"/>
        <v>400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17"/>
      <c r="B19" s="14"/>
      <c r="C19" s="15" t="str">
        <f t="shared" si="3"/>
        <v>0</v>
      </c>
      <c r="D19" s="14">
        <v>0.0</v>
      </c>
      <c r="E19" s="15">
        <f t="shared" si="4"/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17"/>
      <c r="B20" s="14"/>
      <c r="C20" s="15" t="str">
        <f t="shared" si="3"/>
        <v>0</v>
      </c>
      <c r="D20" s="14">
        <v>0.0</v>
      </c>
      <c r="E20" s="15">
        <f t="shared" si="4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17"/>
      <c r="B21" s="14"/>
      <c r="C21" s="15" t="str">
        <f t="shared" si="3"/>
        <v>0</v>
      </c>
      <c r="D21" s="14">
        <v>0.0</v>
      </c>
      <c r="E21" s="15">
        <f t="shared" si="4"/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18" t="s">
        <v>7</v>
      </c>
      <c r="B22" s="7"/>
      <c r="C22" s="7"/>
      <c r="D22" s="8"/>
      <c r="E22" s="19">
        <f>SUM(E17:E21)</f>
        <v>1200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6" t="s">
        <v>16</v>
      </c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10" t="s">
        <v>17</v>
      </c>
      <c r="B24" s="10" t="s">
        <v>18</v>
      </c>
      <c r="C24" s="10" t="s">
        <v>19</v>
      </c>
      <c r="D24" s="10" t="s">
        <v>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14" t="s">
        <v>20</v>
      </c>
      <c r="B25" s="21">
        <v>120.0</v>
      </c>
      <c r="C25" s="14">
        <v>20.0</v>
      </c>
      <c r="D25" s="22">
        <f t="shared" ref="D25:D27" si="5">C25*B25</f>
        <v>2400</v>
      </c>
      <c r="E25" s="1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14"/>
      <c r="B26" s="21">
        <v>0.0</v>
      </c>
      <c r="C26" s="14">
        <v>0.0</v>
      </c>
      <c r="D26" s="22">
        <f t="shared" si="5"/>
        <v>0</v>
      </c>
      <c r="E26" s="13"/>
      <c r="F26" s="1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14"/>
      <c r="B27" s="21">
        <v>0.0</v>
      </c>
      <c r="C27" s="14">
        <v>0.0</v>
      </c>
      <c r="D27" s="22">
        <f t="shared" si="5"/>
        <v>0</v>
      </c>
      <c r="E27" s="13"/>
      <c r="F27" s="1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18" t="s">
        <v>7</v>
      </c>
      <c r="B28" s="7"/>
      <c r="C28" s="8"/>
      <c r="D28" s="19">
        <f>SUM(D25:D27)</f>
        <v>2400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6" t="s">
        <v>21</v>
      </c>
      <c r="B29" s="7"/>
      <c r="C29" s="7"/>
      <c r="D29" s="8"/>
      <c r="E29" s="1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10" t="s">
        <v>17</v>
      </c>
      <c r="B30" s="10" t="s">
        <v>18</v>
      </c>
      <c r="C30" s="10" t="s">
        <v>19</v>
      </c>
      <c r="D30" s="10" t="s">
        <v>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14" t="s">
        <v>22</v>
      </c>
      <c r="B31" s="21">
        <v>147.0</v>
      </c>
      <c r="C31" s="14">
        <v>10.0</v>
      </c>
      <c r="D31" s="22">
        <f t="shared" ref="D31:D33" si="6">C31*B31</f>
        <v>1470</v>
      </c>
      <c r="E31" s="16"/>
      <c r="F31" s="9"/>
      <c r="G31" s="23"/>
      <c r="H31" s="24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14"/>
      <c r="B32" s="21">
        <v>0.0</v>
      </c>
      <c r="C32" s="14">
        <v>0.0</v>
      </c>
      <c r="D32" s="22">
        <f t="shared" si="6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14"/>
      <c r="B33" s="21">
        <v>0.0</v>
      </c>
      <c r="C33" s="14">
        <v>0.0</v>
      </c>
      <c r="D33" s="22">
        <f t="shared" si="6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18" t="s">
        <v>7</v>
      </c>
      <c r="B34" s="7"/>
      <c r="C34" s="8"/>
      <c r="D34" s="19">
        <f>SUM(D31:D33)</f>
        <v>1470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6" t="s">
        <v>23</v>
      </c>
      <c r="B35" s="7"/>
      <c r="C35" s="7"/>
      <c r="D35" s="8"/>
      <c r="E35" s="6" t="s">
        <v>23</v>
      </c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10" t="s">
        <v>24</v>
      </c>
      <c r="B36" s="10" t="s">
        <v>18</v>
      </c>
      <c r="C36" s="10" t="s">
        <v>19</v>
      </c>
      <c r="D36" s="10" t="s">
        <v>7</v>
      </c>
      <c r="E36" s="10" t="s">
        <v>25</v>
      </c>
      <c r="F36" s="12">
        <v>49.0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14" t="s">
        <v>26</v>
      </c>
      <c r="B37" s="15">
        <f>IF(A37= "À vista", F36, IF(A37="Cartão",F37,IF(A37="Cartão c/ Frete",#REF!, "0")))</f>
        <v>49</v>
      </c>
      <c r="C37" s="14">
        <v>20.0</v>
      </c>
      <c r="D37" s="22">
        <f t="shared" ref="D37:D39" si="7">C37*B37</f>
        <v>980</v>
      </c>
      <c r="E37" s="10" t="s">
        <v>27</v>
      </c>
      <c r="F37" s="12">
        <f>0.05*F36+F36</f>
        <v>51.45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14" t="s">
        <v>28</v>
      </c>
      <c r="B38" s="15">
        <f>IF(A38="À vista",F37,IF(A38="Cartão",F38,IF(A38="Cartão c/ Frete",#REF!,"0")))</f>
        <v>60.45</v>
      </c>
      <c r="C38" s="14">
        <v>0.0</v>
      </c>
      <c r="D38" s="22">
        <f t="shared" si="7"/>
        <v>0</v>
      </c>
      <c r="E38" s="10" t="s">
        <v>29</v>
      </c>
      <c r="F38" s="12">
        <f>F37+9</f>
        <v>60.45</v>
      </c>
      <c r="G38" s="13"/>
      <c r="H38" s="13"/>
      <c r="I38" s="2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14"/>
      <c r="B39" s="15" t="str">
        <f>IF(A39= "À vista", F38, IF(A39="Cartão",#REF!,IF(A39="Cartão c/ Frete",F39, "0")))</f>
        <v>0</v>
      </c>
      <c r="C39" s="14">
        <v>0.0</v>
      </c>
      <c r="D39" s="22">
        <f t="shared" si="7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18" t="s">
        <v>7</v>
      </c>
      <c r="B40" s="7"/>
      <c r="C40" s="8"/>
      <c r="D40" s="19">
        <f>SUM(D37:D39)</f>
        <v>980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6" t="s">
        <v>30</v>
      </c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10" t="s">
        <v>31</v>
      </c>
      <c r="B42" s="10" t="s">
        <v>18</v>
      </c>
      <c r="C42" s="10" t="s">
        <v>19</v>
      </c>
      <c r="D42" s="10" t="s">
        <v>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14" t="s">
        <v>32</v>
      </c>
      <c r="B43" s="21">
        <v>47.0</v>
      </c>
      <c r="C43" s="14">
        <v>5.0</v>
      </c>
      <c r="D43" s="22">
        <f t="shared" ref="D43:D45" si="8">C43*B43</f>
        <v>235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14"/>
      <c r="B44" s="21">
        <f t="shared" ref="B44:B45" si="9">0</f>
        <v>0</v>
      </c>
      <c r="C44" s="14">
        <v>0.0</v>
      </c>
      <c r="D44" s="22">
        <f t="shared" si="8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14"/>
      <c r="B45" s="21">
        <f t="shared" si="9"/>
        <v>0</v>
      </c>
      <c r="C45" s="14">
        <v>0.0</v>
      </c>
      <c r="D45" s="22">
        <f t="shared" si="8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18" t="s">
        <v>7</v>
      </c>
      <c r="B46" s="7"/>
      <c r="C46" s="8"/>
      <c r="D46" s="19">
        <f>SUM(D43:D45)</f>
        <v>235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6" t="s">
        <v>33</v>
      </c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10" t="s">
        <v>34</v>
      </c>
      <c r="B48" s="10" t="s">
        <v>18</v>
      </c>
      <c r="C48" s="10" t="s">
        <v>35</v>
      </c>
      <c r="D48" s="10" t="s">
        <v>7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14" t="s">
        <v>32</v>
      </c>
      <c r="B49" s="21">
        <v>25.0</v>
      </c>
      <c r="C49" s="14">
        <v>10.0</v>
      </c>
      <c r="D49" s="22">
        <f t="shared" ref="D49:D51" si="10">C49*B49</f>
        <v>250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14"/>
      <c r="B50" s="21">
        <f t="shared" ref="B50:B51" si="11">0</f>
        <v>0</v>
      </c>
      <c r="C50" s="14">
        <v>0.0</v>
      </c>
      <c r="D50" s="22">
        <f t="shared" si="10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14"/>
      <c r="B51" s="21">
        <f t="shared" si="11"/>
        <v>0</v>
      </c>
      <c r="C51" s="14">
        <v>0.0</v>
      </c>
      <c r="D51" s="22">
        <f t="shared" si="10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26" t="s">
        <v>7</v>
      </c>
      <c r="B52" s="27"/>
      <c r="C52" s="28"/>
      <c r="D52" s="29">
        <f>SUM(D49:D51)</f>
        <v>250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2" t="s">
        <v>36</v>
      </c>
      <c r="B53" s="3"/>
      <c r="C53" s="3"/>
      <c r="D53" s="3"/>
      <c r="E53" s="3"/>
      <c r="F53" s="3"/>
      <c r="G53" s="3"/>
      <c r="H53" s="3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6" t="s">
        <v>1</v>
      </c>
      <c r="B54" s="7"/>
      <c r="C54" s="7"/>
      <c r="D54" s="7"/>
      <c r="E54" s="8"/>
      <c r="F54" s="6" t="s">
        <v>2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10" t="s">
        <v>3</v>
      </c>
      <c r="B55" s="10" t="s">
        <v>4</v>
      </c>
      <c r="C55" s="10" t="s">
        <v>5</v>
      </c>
      <c r="D55" s="10" t="s">
        <v>6</v>
      </c>
      <c r="E55" s="10" t="s">
        <v>7</v>
      </c>
      <c r="F55" s="10" t="s">
        <v>37</v>
      </c>
      <c r="G55" s="12">
        <v>150.0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14" t="s">
        <v>38</v>
      </c>
      <c r="B56" s="14" t="s">
        <v>9</v>
      </c>
      <c r="C56" s="15">
        <f t="shared" ref="C56:C65" si="12">IF(B56="normal",$G$55,IF(B56="projeto",$G$56,"0"))</f>
        <v>150</v>
      </c>
      <c r="D56" s="14">
        <v>4.0</v>
      </c>
      <c r="E56" s="15">
        <f t="shared" ref="E56:E65" si="13">D56*C56</f>
        <v>600</v>
      </c>
      <c r="F56" s="10" t="s">
        <v>10</v>
      </c>
      <c r="G56" s="12">
        <v>45.0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17" t="s">
        <v>39</v>
      </c>
      <c r="B57" s="14" t="s">
        <v>11</v>
      </c>
      <c r="C57" s="15">
        <f t="shared" si="12"/>
        <v>45</v>
      </c>
      <c r="D57" s="14">
        <v>4.0</v>
      </c>
      <c r="E57" s="15">
        <f t="shared" si="13"/>
        <v>180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17" t="s">
        <v>40</v>
      </c>
      <c r="B58" s="14" t="s">
        <v>11</v>
      </c>
      <c r="C58" s="15">
        <f t="shared" si="12"/>
        <v>45</v>
      </c>
      <c r="D58" s="14">
        <v>4.0</v>
      </c>
      <c r="E58" s="15">
        <f t="shared" si="13"/>
        <v>180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17"/>
      <c r="B59" s="14"/>
      <c r="C59" s="15" t="str">
        <f t="shared" si="12"/>
        <v>0</v>
      </c>
      <c r="D59" s="14">
        <v>0.0</v>
      </c>
      <c r="E59" s="15">
        <f t="shared" si="13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17"/>
      <c r="B60" s="14"/>
      <c r="C60" s="15" t="str">
        <f t="shared" si="12"/>
        <v>0</v>
      </c>
      <c r="D60" s="14">
        <v>0.0</v>
      </c>
      <c r="E60" s="15">
        <f t="shared" si="13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17"/>
      <c r="B61" s="14"/>
      <c r="C61" s="15" t="str">
        <f t="shared" si="12"/>
        <v>0</v>
      </c>
      <c r="D61" s="14">
        <v>0.0</v>
      </c>
      <c r="E61" s="15">
        <f t="shared" si="13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17"/>
      <c r="B62" s="14"/>
      <c r="C62" s="15" t="str">
        <f t="shared" si="12"/>
        <v>0</v>
      </c>
      <c r="D62" s="14">
        <v>0.0</v>
      </c>
      <c r="E62" s="15">
        <f t="shared" si="13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17"/>
      <c r="B63" s="14"/>
      <c r="C63" s="15" t="str">
        <f t="shared" si="12"/>
        <v>0</v>
      </c>
      <c r="D63" s="14">
        <v>0.0</v>
      </c>
      <c r="E63" s="15">
        <f t="shared" si="13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17"/>
      <c r="B64" s="14"/>
      <c r="C64" s="15" t="str">
        <f t="shared" si="12"/>
        <v>0</v>
      </c>
      <c r="D64" s="14">
        <v>0.0</v>
      </c>
      <c r="E64" s="15">
        <f t="shared" si="13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14"/>
      <c r="B65" s="14"/>
      <c r="C65" s="15" t="str">
        <f t="shared" si="12"/>
        <v>0</v>
      </c>
      <c r="D65" s="14">
        <v>0.0</v>
      </c>
      <c r="E65" s="15">
        <f t="shared" si="13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18" t="s">
        <v>7</v>
      </c>
      <c r="B66" s="7"/>
      <c r="C66" s="7"/>
      <c r="D66" s="8"/>
      <c r="E66" s="19">
        <f>SUM(E56:E65)</f>
        <v>960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6" t="s">
        <v>12</v>
      </c>
      <c r="B67" s="7"/>
      <c r="C67" s="7"/>
      <c r="D67" s="7"/>
      <c r="E67" s="8"/>
      <c r="F67" s="6" t="s">
        <v>13</v>
      </c>
      <c r="G67" s="8"/>
      <c r="H67" s="9"/>
      <c r="I67" s="16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10" t="s">
        <v>3</v>
      </c>
      <c r="B68" s="10" t="s">
        <v>4</v>
      </c>
      <c r="C68" s="10" t="s">
        <v>5</v>
      </c>
      <c r="D68" s="10" t="s">
        <v>6</v>
      </c>
      <c r="E68" s="10" t="s">
        <v>7</v>
      </c>
      <c r="F68" s="10" t="s">
        <v>37</v>
      </c>
      <c r="G68" s="12">
        <v>200.0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14"/>
      <c r="B69" s="14" t="s">
        <v>9</v>
      </c>
      <c r="C69" s="15">
        <f t="shared" ref="C69:C73" si="14">IF(B69="normal",$G$68,IF(B69="projeto",$G$69,"0"))</f>
        <v>200</v>
      </c>
      <c r="D69" s="14">
        <v>0.0</v>
      </c>
      <c r="E69" s="15">
        <f t="shared" ref="E69:E73" si="15">D69*C69</f>
        <v>0</v>
      </c>
      <c r="F69" s="10" t="s">
        <v>10</v>
      </c>
      <c r="G69" s="12">
        <v>100.0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17"/>
      <c r="B70" s="14" t="s">
        <v>9</v>
      </c>
      <c r="C70" s="15">
        <f t="shared" si="14"/>
        <v>200</v>
      </c>
      <c r="D70" s="14">
        <v>0.0</v>
      </c>
      <c r="E70" s="15">
        <f t="shared" si="15"/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17"/>
      <c r="B71" s="14"/>
      <c r="C71" s="15" t="str">
        <f t="shared" si="14"/>
        <v>0</v>
      </c>
      <c r="D71" s="14">
        <v>0.0</v>
      </c>
      <c r="E71" s="15">
        <f t="shared" si="15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17"/>
      <c r="B72" s="14"/>
      <c r="C72" s="15" t="str">
        <f t="shared" si="14"/>
        <v>0</v>
      </c>
      <c r="D72" s="14">
        <v>0.0</v>
      </c>
      <c r="E72" s="15">
        <f t="shared" si="15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17"/>
      <c r="B73" s="14"/>
      <c r="C73" s="15" t="str">
        <f t="shared" si="14"/>
        <v>0</v>
      </c>
      <c r="D73" s="14">
        <v>0.0</v>
      </c>
      <c r="E73" s="15">
        <f t="shared" si="15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18" t="s">
        <v>7</v>
      </c>
      <c r="B74" s="7"/>
      <c r="C74" s="7"/>
      <c r="D74" s="8"/>
      <c r="E74" s="19">
        <f>SUM(E69:E73)</f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6" t="s">
        <v>16</v>
      </c>
      <c r="B75" s="7"/>
      <c r="C75" s="7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10" t="s">
        <v>17</v>
      </c>
      <c r="B76" s="10" t="s">
        <v>18</v>
      </c>
      <c r="C76" s="10" t="s">
        <v>19</v>
      </c>
      <c r="D76" s="10" t="s">
        <v>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14"/>
      <c r="B77" s="21">
        <v>0.0</v>
      </c>
      <c r="C77" s="14">
        <v>0.0</v>
      </c>
      <c r="D77" s="22">
        <f t="shared" ref="D77:D79" si="16">C77*B77</f>
        <v>0</v>
      </c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14"/>
      <c r="B78" s="21">
        <v>0.0</v>
      </c>
      <c r="C78" s="14">
        <v>0.0</v>
      </c>
      <c r="D78" s="22">
        <f t="shared" si="16"/>
        <v>0</v>
      </c>
      <c r="E78" s="13"/>
      <c r="F78" s="13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14"/>
      <c r="B79" s="21">
        <v>0.0</v>
      </c>
      <c r="C79" s="14">
        <v>0.0</v>
      </c>
      <c r="D79" s="22">
        <f t="shared" si="16"/>
        <v>0</v>
      </c>
      <c r="E79" s="13"/>
      <c r="F79" s="13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18" t="s">
        <v>7</v>
      </c>
      <c r="B80" s="7"/>
      <c r="C80" s="8"/>
      <c r="D80" s="19">
        <f>SUM(D77:D79)</f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6" t="s">
        <v>21</v>
      </c>
      <c r="B81" s="7"/>
      <c r="C81" s="7"/>
      <c r="D81" s="8"/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10" t="s">
        <v>17</v>
      </c>
      <c r="B82" s="10" t="s">
        <v>18</v>
      </c>
      <c r="C82" s="10" t="s">
        <v>19</v>
      </c>
      <c r="D82" s="10" t="s">
        <v>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14"/>
      <c r="B83" s="21">
        <v>0.0</v>
      </c>
      <c r="C83" s="14">
        <v>0.0</v>
      </c>
      <c r="D83" s="22">
        <f t="shared" ref="D83:D85" si="17">C83*B83</f>
        <v>0</v>
      </c>
      <c r="E83" s="16"/>
      <c r="F83" s="9"/>
      <c r="G83" s="23"/>
      <c r="H83" s="24"/>
      <c r="I83" s="23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14"/>
      <c r="B84" s="21">
        <v>0.0</v>
      </c>
      <c r="C84" s="14">
        <v>0.0</v>
      </c>
      <c r="D84" s="22">
        <f t="shared" si="17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14"/>
      <c r="B85" s="21">
        <v>0.0</v>
      </c>
      <c r="C85" s="14">
        <v>0.0</v>
      </c>
      <c r="D85" s="22">
        <f t="shared" si="17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18" t="s">
        <v>7</v>
      </c>
      <c r="B86" s="7"/>
      <c r="C86" s="8"/>
      <c r="D86" s="19">
        <f>SUM(D83:D85)</f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6" t="s">
        <v>23</v>
      </c>
      <c r="B87" s="7"/>
      <c r="C87" s="7"/>
      <c r="D87" s="8"/>
      <c r="E87" s="6" t="s">
        <v>23</v>
      </c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10" t="s">
        <v>24</v>
      </c>
      <c r="B88" s="10" t="s">
        <v>18</v>
      </c>
      <c r="C88" s="10" t="s">
        <v>19</v>
      </c>
      <c r="D88" s="10" t="s">
        <v>7</v>
      </c>
      <c r="E88" s="10" t="s">
        <v>25</v>
      </c>
      <c r="F88" s="12">
        <v>0.0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14"/>
      <c r="B89" s="15" t="str">
        <f>IF(A89= "À vista", F88, IF(A89="Cartão",F89,IF(A89="Cartão c/ Frete",#REF!, "0")))</f>
        <v>0</v>
      </c>
      <c r="C89" s="14">
        <v>0.0</v>
      </c>
      <c r="D89" s="22">
        <f t="shared" ref="D89:D91" si="18">C89*B89</f>
        <v>0</v>
      </c>
      <c r="E89" s="10" t="s">
        <v>27</v>
      </c>
      <c r="F89" s="12">
        <v>0.0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14"/>
      <c r="B90" s="15" t="str">
        <f>IF(A90="À vista",F89,IF(A90="Cartão",F90,IF(A90="Cartão c/ Frete",#REF!,"0")))</f>
        <v>0</v>
      </c>
      <c r="C90" s="14">
        <v>0.0</v>
      </c>
      <c r="D90" s="22">
        <f t="shared" si="18"/>
        <v>0</v>
      </c>
      <c r="E90" s="10" t="s">
        <v>29</v>
      </c>
      <c r="F90" s="12">
        <v>0.0</v>
      </c>
      <c r="G90" s="13"/>
      <c r="H90" s="13"/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14"/>
      <c r="B91" s="15" t="str">
        <f>IF(A91= "À vista", F90, IF(A91="Cartão",#REF!,IF(A91="Cartão c/ Frete",#REF!, "0")))</f>
        <v>0</v>
      </c>
      <c r="C91" s="14">
        <v>0.0</v>
      </c>
      <c r="D91" s="22">
        <f t="shared" si="18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18" t="s">
        <v>7</v>
      </c>
      <c r="B92" s="7"/>
      <c r="C92" s="8"/>
      <c r="D92" s="19">
        <f>SUM(D89:D91)</f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6" t="s">
        <v>30</v>
      </c>
      <c r="B93" s="7"/>
      <c r="C93" s="7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10" t="s">
        <v>31</v>
      </c>
      <c r="B94" s="10" t="s">
        <v>18</v>
      </c>
      <c r="C94" s="10" t="s">
        <v>19</v>
      </c>
      <c r="D94" s="10" t="s">
        <v>7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14"/>
      <c r="B95" s="21">
        <v>0.0</v>
      </c>
      <c r="C95" s="14">
        <v>0.0</v>
      </c>
      <c r="D95" s="22">
        <f t="shared" ref="D95:D97" si="19">C95*B95</f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14"/>
      <c r="B96" s="21">
        <f t="shared" ref="B96:B97" si="20">0</f>
        <v>0</v>
      </c>
      <c r="C96" s="14">
        <v>0.0</v>
      </c>
      <c r="D96" s="22">
        <f t="shared" si="19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14"/>
      <c r="B97" s="21">
        <f t="shared" si="20"/>
        <v>0</v>
      </c>
      <c r="C97" s="14">
        <v>0.0</v>
      </c>
      <c r="D97" s="22">
        <f t="shared" si="19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18" t="s">
        <v>7</v>
      </c>
      <c r="B98" s="7"/>
      <c r="C98" s="8"/>
      <c r="D98" s="19">
        <f>SUM(D95:D97)</f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6" t="s">
        <v>33</v>
      </c>
      <c r="B99" s="7"/>
      <c r="C99" s="7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10" t="s">
        <v>34</v>
      </c>
      <c r="B100" s="10" t="s">
        <v>18</v>
      </c>
      <c r="C100" s="10" t="s">
        <v>35</v>
      </c>
      <c r="D100" s="10" t="s">
        <v>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14"/>
      <c r="B101" s="21">
        <v>0.0</v>
      </c>
      <c r="C101" s="14">
        <v>0.0</v>
      </c>
      <c r="D101" s="22">
        <f t="shared" ref="D101:D103" si="21">C101*B101</f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14"/>
      <c r="B102" s="21">
        <f t="shared" ref="B102:B103" si="22">0</f>
        <v>0</v>
      </c>
      <c r="C102" s="14">
        <v>0.0</v>
      </c>
      <c r="D102" s="22">
        <f t="shared" si="21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14"/>
      <c r="B103" s="21">
        <f t="shared" si="22"/>
        <v>0</v>
      </c>
      <c r="C103" s="14">
        <v>0.0</v>
      </c>
      <c r="D103" s="22">
        <f t="shared" si="21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26" t="s">
        <v>7</v>
      </c>
      <c r="B104" s="27"/>
      <c r="C104" s="28"/>
      <c r="D104" s="29">
        <f>SUM(D101:D103)</f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2" t="s">
        <v>41</v>
      </c>
      <c r="B105" s="3"/>
      <c r="C105" s="3"/>
      <c r="D105" s="3"/>
      <c r="E105" s="3"/>
      <c r="F105" s="3"/>
      <c r="G105" s="3"/>
      <c r="H105" s="3"/>
      <c r="I105" s="3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6" t="s">
        <v>1</v>
      </c>
      <c r="B106" s="7"/>
      <c r="C106" s="7"/>
      <c r="D106" s="7"/>
      <c r="E106" s="8"/>
      <c r="F106" s="6" t="s">
        <v>2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10" t="s">
        <v>3</v>
      </c>
      <c r="B107" s="10" t="s">
        <v>4</v>
      </c>
      <c r="C107" s="10" t="s">
        <v>5</v>
      </c>
      <c r="D107" s="10" t="s">
        <v>6</v>
      </c>
      <c r="E107" s="10" t="s">
        <v>7</v>
      </c>
      <c r="F107" s="10" t="s">
        <v>37</v>
      </c>
      <c r="G107" s="12">
        <v>150.0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14" t="s">
        <v>38</v>
      </c>
      <c r="B108" s="14" t="s">
        <v>9</v>
      </c>
      <c r="C108" s="15">
        <f t="shared" ref="C108:C117" si="23">IF(B108="normal",$G$107,IF(B108="projeto",$G$108,"0"))</f>
        <v>150</v>
      </c>
      <c r="D108" s="14">
        <v>4.0</v>
      </c>
      <c r="E108" s="15">
        <f t="shared" ref="E108:E117" si="24">D108*C108</f>
        <v>600</v>
      </c>
      <c r="F108" s="10" t="s">
        <v>10</v>
      </c>
      <c r="G108" s="12">
        <v>45.0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17" t="s">
        <v>39</v>
      </c>
      <c r="B109" s="14" t="s">
        <v>11</v>
      </c>
      <c r="C109" s="15">
        <f t="shared" si="23"/>
        <v>45</v>
      </c>
      <c r="D109" s="14">
        <v>4.0</v>
      </c>
      <c r="E109" s="15">
        <f t="shared" si="24"/>
        <v>180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17" t="s">
        <v>40</v>
      </c>
      <c r="B110" s="14" t="s">
        <v>11</v>
      </c>
      <c r="C110" s="15">
        <f t="shared" si="23"/>
        <v>45</v>
      </c>
      <c r="D110" s="14">
        <v>4.0</v>
      </c>
      <c r="E110" s="15">
        <f t="shared" si="24"/>
        <v>180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17"/>
      <c r="B111" s="14"/>
      <c r="C111" s="15" t="str">
        <f t="shared" si="23"/>
        <v>0</v>
      </c>
      <c r="D111" s="14">
        <v>0.0</v>
      </c>
      <c r="E111" s="15">
        <f t="shared" si="24"/>
        <v>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17"/>
      <c r="B112" s="14"/>
      <c r="C112" s="15" t="str">
        <f t="shared" si="23"/>
        <v>0</v>
      </c>
      <c r="D112" s="14">
        <v>0.0</v>
      </c>
      <c r="E112" s="15">
        <f t="shared" si="24"/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17"/>
      <c r="B113" s="14"/>
      <c r="C113" s="15" t="str">
        <f t="shared" si="23"/>
        <v>0</v>
      </c>
      <c r="D113" s="14">
        <v>0.0</v>
      </c>
      <c r="E113" s="15">
        <f t="shared" si="24"/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17"/>
      <c r="B114" s="14"/>
      <c r="C114" s="15" t="str">
        <f t="shared" si="23"/>
        <v>0</v>
      </c>
      <c r="D114" s="14">
        <v>0.0</v>
      </c>
      <c r="E114" s="15">
        <f t="shared" si="24"/>
        <v>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17"/>
      <c r="B115" s="14"/>
      <c r="C115" s="15" t="str">
        <f t="shared" si="23"/>
        <v>0</v>
      </c>
      <c r="D115" s="14">
        <v>0.0</v>
      </c>
      <c r="E115" s="15">
        <f t="shared" si="24"/>
        <v>0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17"/>
      <c r="B116" s="14"/>
      <c r="C116" s="15" t="str">
        <f t="shared" si="23"/>
        <v>0</v>
      </c>
      <c r="D116" s="14">
        <v>0.0</v>
      </c>
      <c r="E116" s="15">
        <f t="shared" si="24"/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14"/>
      <c r="B117" s="14"/>
      <c r="C117" s="15" t="str">
        <f t="shared" si="23"/>
        <v>0</v>
      </c>
      <c r="D117" s="14">
        <v>0.0</v>
      </c>
      <c r="E117" s="15">
        <f t="shared" si="24"/>
        <v>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18" t="s">
        <v>7</v>
      </c>
      <c r="B118" s="7"/>
      <c r="C118" s="7"/>
      <c r="D118" s="8"/>
      <c r="E118" s="19">
        <f>SUM(E108:E117)</f>
        <v>960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6" t="s">
        <v>12</v>
      </c>
      <c r="B119" s="7"/>
      <c r="C119" s="7"/>
      <c r="D119" s="7"/>
      <c r="E119" s="8"/>
      <c r="F119" s="6" t="s">
        <v>13</v>
      </c>
      <c r="G119" s="8"/>
      <c r="H119" s="9"/>
      <c r="I119" s="16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10" t="s">
        <v>3</v>
      </c>
      <c r="B120" s="10" t="s">
        <v>4</v>
      </c>
      <c r="C120" s="10" t="s">
        <v>5</v>
      </c>
      <c r="D120" s="10" t="s">
        <v>6</v>
      </c>
      <c r="E120" s="10" t="s">
        <v>7</v>
      </c>
      <c r="F120" s="10" t="s">
        <v>37</v>
      </c>
      <c r="G120" s="12">
        <v>200.0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14"/>
      <c r="B121" s="14" t="s">
        <v>9</v>
      </c>
      <c r="C121" s="15">
        <f t="shared" ref="C121:C125" si="25">IF(B121="normal",$G$120,IF(B121="projeto",$G$121,"0"))</f>
        <v>200</v>
      </c>
      <c r="D121" s="14">
        <v>0.0</v>
      </c>
      <c r="E121" s="15">
        <f t="shared" ref="E121:E125" si="26">D121*C121</f>
        <v>0</v>
      </c>
      <c r="F121" s="10" t="s">
        <v>10</v>
      </c>
      <c r="G121" s="12">
        <v>100.0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17"/>
      <c r="B122" s="14" t="s">
        <v>42</v>
      </c>
      <c r="C122" s="15" t="str">
        <f t="shared" si="25"/>
        <v>0</v>
      </c>
      <c r="D122" s="14">
        <v>0.0</v>
      </c>
      <c r="E122" s="15">
        <f t="shared" si="26"/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17"/>
      <c r="B123" s="14"/>
      <c r="C123" s="15" t="str">
        <f t="shared" si="25"/>
        <v>0</v>
      </c>
      <c r="D123" s="14">
        <v>0.0</v>
      </c>
      <c r="E123" s="15">
        <f t="shared" si="26"/>
        <v>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17"/>
      <c r="B124" s="14"/>
      <c r="C124" s="15" t="str">
        <f t="shared" si="25"/>
        <v>0</v>
      </c>
      <c r="D124" s="14">
        <v>0.0</v>
      </c>
      <c r="E124" s="15">
        <f t="shared" si="26"/>
        <v>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17"/>
      <c r="B125" s="14"/>
      <c r="C125" s="15" t="str">
        <f t="shared" si="25"/>
        <v>0</v>
      </c>
      <c r="D125" s="14">
        <v>0.0</v>
      </c>
      <c r="E125" s="15">
        <f t="shared" si="26"/>
        <v>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18" t="s">
        <v>7</v>
      </c>
      <c r="B126" s="7"/>
      <c r="C126" s="7"/>
      <c r="D126" s="8"/>
      <c r="E126" s="19">
        <f>SUM(E121:E125)</f>
        <v>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6" t="s">
        <v>16</v>
      </c>
      <c r="B127" s="7"/>
      <c r="C127" s="7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10" t="s">
        <v>17</v>
      </c>
      <c r="B128" s="10" t="s">
        <v>18</v>
      </c>
      <c r="C128" s="10" t="s">
        <v>19</v>
      </c>
      <c r="D128" s="10" t="s">
        <v>7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14"/>
      <c r="B129" s="21">
        <v>0.0</v>
      </c>
      <c r="C129" s="14">
        <v>0.0</v>
      </c>
      <c r="D129" s="22">
        <f t="shared" ref="D129:D131" si="27">C129*B129</f>
        <v>0</v>
      </c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14"/>
      <c r="B130" s="21">
        <v>0.0</v>
      </c>
      <c r="C130" s="14">
        <v>0.0</v>
      </c>
      <c r="D130" s="22">
        <f t="shared" si="27"/>
        <v>0</v>
      </c>
      <c r="E130" s="13"/>
      <c r="F130" s="13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14"/>
      <c r="B131" s="21">
        <v>0.0</v>
      </c>
      <c r="C131" s="14">
        <v>0.0</v>
      </c>
      <c r="D131" s="22">
        <f t="shared" si="27"/>
        <v>0</v>
      </c>
      <c r="E131" s="13"/>
      <c r="F131" s="1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18" t="s">
        <v>7</v>
      </c>
      <c r="B132" s="7"/>
      <c r="C132" s="8"/>
      <c r="D132" s="19">
        <f>SUM(D129:D131)</f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6" t="s">
        <v>21</v>
      </c>
      <c r="B133" s="7"/>
      <c r="C133" s="7"/>
      <c r="D133" s="8"/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10" t="s">
        <v>17</v>
      </c>
      <c r="B134" s="10" t="s">
        <v>18</v>
      </c>
      <c r="C134" s="10" t="s">
        <v>19</v>
      </c>
      <c r="D134" s="10" t="s">
        <v>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14"/>
      <c r="B135" s="21">
        <v>0.0</v>
      </c>
      <c r="C135" s="14">
        <v>0.0</v>
      </c>
      <c r="D135" s="22">
        <f t="shared" ref="D135:D137" si="28">C135*B135</f>
        <v>0</v>
      </c>
      <c r="E135" s="16"/>
      <c r="F135" s="9"/>
      <c r="G135" s="23"/>
      <c r="H135" s="24"/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14"/>
      <c r="B136" s="21">
        <v>0.0</v>
      </c>
      <c r="C136" s="14">
        <v>0.0</v>
      </c>
      <c r="D136" s="22">
        <f t="shared" si="28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14"/>
      <c r="B137" s="21">
        <v>0.0</v>
      </c>
      <c r="C137" s="14">
        <v>0.0</v>
      </c>
      <c r="D137" s="22">
        <f t="shared" si="28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18" t="s">
        <v>7</v>
      </c>
      <c r="B138" s="7"/>
      <c r="C138" s="8"/>
      <c r="D138" s="19">
        <f>SUM(D135:D137)</f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6" t="s">
        <v>23</v>
      </c>
      <c r="B139" s="7"/>
      <c r="C139" s="7"/>
      <c r="D139" s="8"/>
      <c r="E139" s="6" t="s">
        <v>23</v>
      </c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10" t="s">
        <v>24</v>
      </c>
      <c r="B140" s="10" t="s">
        <v>18</v>
      </c>
      <c r="C140" s="10" t="s">
        <v>19</v>
      </c>
      <c r="D140" s="10" t="s">
        <v>7</v>
      </c>
      <c r="E140" s="10" t="s">
        <v>25</v>
      </c>
      <c r="F140" s="12">
        <v>0.0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14"/>
      <c r="B141" s="15" t="str">
        <f>IF(A141= "À vista", F140, IF(A141="Cartão",F141,IF(A141="Cartão c/ Frete",#REF!, "0")))</f>
        <v>0</v>
      </c>
      <c r="C141" s="14">
        <v>0.0</v>
      </c>
      <c r="D141" s="22">
        <f t="shared" ref="D141:D143" si="29">C141*B141</f>
        <v>0</v>
      </c>
      <c r="E141" s="10" t="s">
        <v>27</v>
      </c>
      <c r="F141" s="12">
        <v>0.0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14"/>
      <c r="B142" s="15" t="str">
        <f>IF(A142="À vista",F141,IF(A142="Cartão",F142,IF(A142="Cartão c/ Frete",#REF!,"0")))</f>
        <v>0</v>
      </c>
      <c r="C142" s="14">
        <v>0.0</v>
      </c>
      <c r="D142" s="22">
        <f t="shared" si="29"/>
        <v>0</v>
      </c>
      <c r="E142" s="10" t="s">
        <v>29</v>
      </c>
      <c r="F142" s="12">
        <v>0.0</v>
      </c>
      <c r="G142" s="13"/>
      <c r="H142" s="13"/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14"/>
      <c r="B143" s="15" t="str">
        <f>IF(A143= "À vista", F142, IF(A143="Cartão",#REF!,IF(A143="Cartão c/ Frete",#REF!, "0")))</f>
        <v>0</v>
      </c>
      <c r="C143" s="14">
        <v>0.0</v>
      </c>
      <c r="D143" s="22">
        <f t="shared" si="29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18" t="s">
        <v>7</v>
      </c>
      <c r="B144" s="7"/>
      <c r="C144" s="8"/>
      <c r="D144" s="19">
        <f>SUM(D141:D143)</f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6" t="s">
        <v>30</v>
      </c>
      <c r="B145" s="7"/>
      <c r="C145" s="7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10" t="s">
        <v>31</v>
      </c>
      <c r="B146" s="10" t="s">
        <v>18</v>
      </c>
      <c r="C146" s="10" t="s">
        <v>19</v>
      </c>
      <c r="D146" s="10" t="s">
        <v>7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14"/>
      <c r="B147" s="21">
        <v>0.0</v>
      </c>
      <c r="C147" s="14">
        <v>0.0</v>
      </c>
      <c r="D147" s="22">
        <f t="shared" ref="D147:D149" si="30">C147*B147</f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14"/>
      <c r="B148" s="21">
        <f t="shared" ref="B148:B149" si="31">0</f>
        <v>0</v>
      </c>
      <c r="C148" s="14">
        <v>0.0</v>
      </c>
      <c r="D148" s="22">
        <f t="shared" si="30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14"/>
      <c r="B149" s="21">
        <f t="shared" si="31"/>
        <v>0</v>
      </c>
      <c r="C149" s="14">
        <v>0.0</v>
      </c>
      <c r="D149" s="22">
        <f t="shared" si="30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18" t="s">
        <v>7</v>
      </c>
      <c r="B150" s="7"/>
      <c r="C150" s="8"/>
      <c r="D150" s="19">
        <f>SUM(D147:D149)</f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6" t="s">
        <v>33</v>
      </c>
      <c r="B151" s="7"/>
      <c r="C151" s="7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10" t="s">
        <v>34</v>
      </c>
      <c r="B152" s="10" t="s">
        <v>18</v>
      </c>
      <c r="C152" s="10" t="s">
        <v>35</v>
      </c>
      <c r="D152" s="10" t="s">
        <v>7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14"/>
      <c r="B153" s="21">
        <v>0.0</v>
      </c>
      <c r="C153" s="14">
        <v>0.0</v>
      </c>
      <c r="D153" s="22">
        <f t="shared" ref="D153:D155" si="32">C153*B153</f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14"/>
      <c r="B154" s="21">
        <f t="shared" ref="B154:B155" si="33">0</f>
        <v>0</v>
      </c>
      <c r="C154" s="14">
        <v>0.0</v>
      </c>
      <c r="D154" s="22">
        <f t="shared" si="32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14"/>
      <c r="B155" s="21">
        <f t="shared" si="33"/>
        <v>0</v>
      </c>
      <c r="C155" s="14">
        <v>0.0</v>
      </c>
      <c r="D155" s="22">
        <f t="shared" si="32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26" t="s">
        <v>7</v>
      </c>
      <c r="B156" s="27"/>
      <c r="C156" s="28"/>
      <c r="D156" s="29">
        <f>SUM(D153:D155)</f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2" t="s">
        <v>43</v>
      </c>
      <c r="B157" s="3"/>
      <c r="C157" s="3"/>
      <c r="D157" s="3"/>
      <c r="E157" s="3"/>
      <c r="F157" s="3"/>
      <c r="G157" s="3"/>
      <c r="H157" s="3"/>
      <c r="I157" s="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6" t="s">
        <v>1</v>
      </c>
      <c r="B158" s="7"/>
      <c r="C158" s="7"/>
      <c r="D158" s="7"/>
      <c r="E158" s="8"/>
      <c r="F158" s="6" t="s">
        <v>2</v>
      </c>
      <c r="G158" s="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10" t="s">
        <v>3</v>
      </c>
      <c r="B159" s="10" t="s">
        <v>4</v>
      </c>
      <c r="C159" s="10" t="s">
        <v>5</v>
      </c>
      <c r="D159" s="10" t="s">
        <v>6</v>
      </c>
      <c r="E159" s="10" t="s">
        <v>7</v>
      </c>
      <c r="F159" s="10" t="s">
        <v>37</v>
      </c>
      <c r="G159" s="12">
        <v>150.0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14" t="s">
        <v>38</v>
      </c>
      <c r="B160" s="14" t="s">
        <v>9</v>
      </c>
      <c r="C160" s="15">
        <f t="shared" ref="C160:C169" si="34">IF(B160="normal",$G$159,IF(B160="projeto",$G$160,"0"))</f>
        <v>150</v>
      </c>
      <c r="D160" s="14">
        <v>4.0</v>
      </c>
      <c r="E160" s="15">
        <f t="shared" ref="E160:E169" si="35">D160*C160</f>
        <v>600</v>
      </c>
      <c r="F160" s="10" t="s">
        <v>10</v>
      </c>
      <c r="G160" s="12">
        <v>45.0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17" t="s">
        <v>39</v>
      </c>
      <c r="B161" s="14" t="s">
        <v>11</v>
      </c>
      <c r="C161" s="15">
        <f t="shared" si="34"/>
        <v>45</v>
      </c>
      <c r="D161" s="14">
        <v>4.0</v>
      </c>
      <c r="E161" s="15">
        <f t="shared" si="35"/>
        <v>180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17" t="s">
        <v>40</v>
      </c>
      <c r="B162" s="14" t="s">
        <v>11</v>
      </c>
      <c r="C162" s="15">
        <f t="shared" si="34"/>
        <v>45</v>
      </c>
      <c r="D162" s="14">
        <v>4.0</v>
      </c>
      <c r="E162" s="15">
        <f t="shared" si="35"/>
        <v>180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17"/>
      <c r="B163" s="14"/>
      <c r="C163" s="15" t="str">
        <f t="shared" si="34"/>
        <v>0</v>
      </c>
      <c r="D163" s="14">
        <v>0.0</v>
      </c>
      <c r="E163" s="15">
        <f t="shared" si="35"/>
        <v>0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17"/>
      <c r="B164" s="14"/>
      <c r="C164" s="15" t="str">
        <f t="shared" si="34"/>
        <v>0</v>
      </c>
      <c r="D164" s="14">
        <v>0.0</v>
      </c>
      <c r="E164" s="15">
        <f t="shared" si="35"/>
        <v>0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17"/>
      <c r="B165" s="14"/>
      <c r="C165" s="15" t="str">
        <f t="shared" si="34"/>
        <v>0</v>
      </c>
      <c r="D165" s="14">
        <v>0.0</v>
      </c>
      <c r="E165" s="15">
        <f t="shared" si="35"/>
        <v>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17"/>
      <c r="B166" s="14"/>
      <c r="C166" s="15" t="str">
        <f t="shared" si="34"/>
        <v>0</v>
      </c>
      <c r="D166" s="14">
        <v>0.0</v>
      </c>
      <c r="E166" s="15">
        <f t="shared" si="35"/>
        <v>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17"/>
      <c r="B167" s="14"/>
      <c r="C167" s="15" t="str">
        <f t="shared" si="34"/>
        <v>0</v>
      </c>
      <c r="D167" s="14">
        <v>0.0</v>
      </c>
      <c r="E167" s="15">
        <f t="shared" si="35"/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17"/>
      <c r="B168" s="14"/>
      <c r="C168" s="15" t="str">
        <f t="shared" si="34"/>
        <v>0</v>
      </c>
      <c r="D168" s="14">
        <v>0.0</v>
      </c>
      <c r="E168" s="15">
        <f t="shared" si="35"/>
        <v>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14"/>
      <c r="B169" s="14"/>
      <c r="C169" s="15" t="str">
        <f t="shared" si="34"/>
        <v>0</v>
      </c>
      <c r="D169" s="14">
        <v>0.0</v>
      </c>
      <c r="E169" s="15">
        <f t="shared" si="35"/>
        <v>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18" t="s">
        <v>7</v>
      </c>
      <c r="B170" s="7"/>
      <c r="C170" s="7"/>
      <c r="D170" s="8"/>
      <c r="E170" s="19">
        <f>SUM(E160:E169)</f>
        <v>960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6" t="s">
        <v>12</v>
      </c>
      <c r="B171" s="7"/>
      <c r="C171" s="7"/>
      <c r="D171" s="7"/>
      <c r="E171" s="8"/>
      <c r="F171" s="6" t="s">
        <v>13</v>
      </c>
      <c r="G171" s="8"/>
      <c r="H171" s="9"/>
      <c r="I171" s="16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10" t="s">
        <v>3</v>
      </c>
      <c r="B172" s="10" t="s">
        <v>4</v>
      </c>
      <c r="C172" s="10" t="s">
        <v>5</v>
      </c>
      <c r="D172" s="10" t="s">
        <v>6</v>
      </c>
      <c r="E172" s="10" t="s">
        <v>7</v>
      </c>
      <c r="F172" s="10" t="s">
        <v>37</v>
      </c>
      <c r="G172" s="12">
        <v>200.0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14"/>
      <c r="B173" s="14" t="s">
        <v>9</v>
      </c>
      <c r="C173" s="15">
        <f t="shared" ref="C173:C177" si="36">IF(B173="normal",$G$172,IF(B173="projeto",$G$173,"0"))</f>
        <v>200</v>
      </c>
      <c r="D173" s="14">
        <v>0.0</v>
      </c>
      <c r="E173" s="15">
        <f t="shared" ref="E173:E177" si="37">D173*C173</f>
        <v>0</v>
      </c>
      <c r="F173" s="10" t="s">
        <v>10</v>
      </c>
      <c r="G173" s="12">
        <v>100.0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17"/>
      <c r="B174" s="14" t="s">
        <v>9</v>
      </c>
      <c r="C174" s="15">
        <f t="shared" si="36"/>
        <v>200</v>
      </c>
      <c r="D174" s="14">
        <v>0.0</v>
      </c>
      <c r="E174" s="15">
        <f t="shared" si="37"/>
        <v>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17"/>
      <c r="B175" s="14"/>
      <c r="C175" s="15" t="str">
        <f t="shared" si="36"/>
        <v>0</v>
      </c>
      <c r="D175" s="14">
        <v>0.0</v>
      </c>
      <c r="E175" s="15">
        <f t="shared" si="37"/>
        <v>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17"/>
      <c r="B176" s="14"/>
      <c r="C176" s="15" t="str">
        <f t="shared" si="36"/>
        <v>0</v>
      </c>
      <c r="D176" s="14">
        <v>0.0</v>
      </c>
      <c r="E176" s="15">
        <f t="shared" si="37"/>
        <v>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17"/>
      <c r="B177" s="14"/>
      <c r="C177" s="15" t="str">
        <f t="shared" si="36"/>
        <v>0</v>
      </c>
      <c r="D177" s="14">
        <v>0.0</v>
      </c>
      <c r="E177" s="15">
        <f t="shared" si="37"/>
        <v>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18" t="s">
        <v>7</v>
      </c>
      <c r="B178" s="7"/>
      <c r="C178" s="7"/>
      <c r="D178" s="8"/>
      <c r="E178" s="19">
        <f>SUM(E173:E177)</f>
        <v>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6" t="s">
        <v>16</v>
      </c>
      <c r="B179" s="7"/>
      <c r="C179" s="7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10" t="s">
        <v>17</v>
      </c>
      <c r="B180" s="10" t="s">
        <v>18</v>
      </c>
      <c r="C180" s="10" t="s">
        <v>19</v>
      </c>
      <c r="D180" s="10" t="s">
        <v>7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14"/>
      <c r="B181" s="21">
        <v>0.0</v>
      </c>
      <c r="C181" s="14">
        <v>0.0</v>
      </c>
      <c r="D181" s="22">
        <f t="shared" ref="D181:D183" si="38">C181*B181</f>
        <v>0</v>
      </c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14"/>
      <c r="B182" s="21">
        <v>0.0</v>
      </c>
      <c r="C182" s="14">
        <v>0.0</v>
      </c>
      <c r="D182" s="22">
        <f t="shared" si="38"/>
        <v>0</v>
      </c>
      <c r="E182" s="13"/>
      <c r="F182" s="13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14"/>
      <c r="B183" s="21">
        <v>0.0</v>
      </c>
      <c r="C183" s="14">
        <v>0.0</v>
      </c>
      <c r="D183" s="22">
        <f t="shared" si="38"/>
        <v>0</v>
      </c>
      <c r="E183" s="13"/>
      <c r="F183" s="13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18" t="s">
        <v>7</v>
      </c>
      <c r="B184" s="7"/>
      <c r="C184" s="8"/>
      <c r="D184" s="19">
        <f>SUM(D181:D183)</f>
        <v>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6" t="s">
        <v>21</v>
      </c>
      <c r="B185" s="7"/>
      <c r="C185" s="7"/>
      <c r="D185" s="8"/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10" t="s">
        <v>17</v>
      </c>
      <c r="B186" s="10" t="s">
        <v>18</v>
      </c>
      <c r="C186" s="10" t="s">
        <v>19</v>
      </c>
      <c r="D186" s="10" t="s">
        <v>7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14"/>
      <c r="B187" s="21">
        <v>0.0</v>
      </c>
      <c r="C187" s="14">
        <v>0.0</v>
      </c>
      <c r="D187" s="22">
        <f t="shared" ref="D187:D189" si="39">C187*B187</f>
        <v>0</v>
      </c>
      <c r="E187" s="16"/>
      <c r="F187" s="9"/>
      <c r="G187" s="23"/>
      <c r="H187" s="24"/>
      <c r="I187" s="23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14"/>
      <c r="B188" s="21">
        <v>0.0</v>
      </c>
      <c r="C188" s="14">
        <v>0.0</v>
      </c>
      <c r="D188" s="22">
        <f t="shared" si="39"/>
        <v>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14"/>
      <c r="B189" s="21">
        <v>0.0</v>
      </c>
      <c r="C189" s="14">
        <v>0.0</v>
      </c>
      <c r="D189" s="22">
        <f t="shared" si="39"/>
        <v>0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18" t="s">
        <v>7</v>
      </c>
      <c r="B190" s="7"/>
      <c r="C190" s="8"/>
      <c r="D190" s="19">
        <f>SUM(D187:D189)</f>
        <v>0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6" t="s">
        <v>23</v>
      </c>
      <c r="B191" s="7"/>
      <c r="C191" s="7"/>
      <c r="D191" s="8"/>
      <c r="E191" s="6" t="s">
        <v>23</v>
      </c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10" t="s">
        <v>24</v>
      </c>
      <c r="B192" s="10" t="s">
        <v>18</v>
      </c>
      <c r="C192" s="10" t="s">
        <v>19</v>
      </c>
      <c r="D192" s="10" t="s">
        <v>7</v>
      </c>
      <c r="E192" s="10" t="s">
        <v>25</v>
      </c>
      <c r="F192" s="12">
        <v>0.0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14"/>
      <c r="B193" s="15" t="str">
        <f>IF(A193= "À vista", F192, IF(A193="Cartão",F193,IF(A193="Cartão c/ Frete",#REF!, "0")))</f>
        <v>0</v>
      </c>
      <c r="C193" s="14">
        <v>0.0</v>
      </c>
      <c r="D193" s="22">
        <f t="shared" ref="D193:D195" si="40">C193*B193</f>
        <v>0</v>
      </c>
      <c r="E193" s="10" t="s">
        <v>27</v>
      </c>
      <c r="F193" s="12">
        <v>0.0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14"/>
      <c r="B194" s="15" t="str">
        <f>IF(A194="À vista",F193,IF(A194="Cartão",F194,IF(A194="Cartão c/ Frete",#REF!,"0")))</f>
        <v>0</v>
      </c>
      <c r="C194" s="14">
        <v>0.0</v>
      </c>
      <c r="D194" s="22">
        <f t="shared" si="40"/>
        <v>0</v>
      </c>
      <c r="E194" s="10" t="s">
        <v>29</v>
      </c>
      <c r="F194" s="12">
        <v>0.0</v>
      </c>
      <c r="G194" s="13"/>
      <c r="H194" s="13"/>
      <c r="I194" s="25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14"/>
      <c r="B195" s="15" t="str">
        <f>IF(A195= "À vista", F194, IF(A195="Cartão",#REF!,IF(A195="Cartão c/ Frete",#REF!, "0")))</f>
        <v>0</v>
      </c>
      <c r="C195" s="14">
        <v>0.0</v>
      </c>
      <c r="D195" s="22">
        <f t="shared" si="40"/>
        <v>0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18" t="s">
        <v>7</v>
      </c>
      <c r="B196" s="7"/>
      <c r="C196" s="8"/>
      <c r="D196" s="19">
        <f>SUM(D193:D195)</f>
        <v>0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6" t="s">
        <v>30</v>
      </c>
      <c r="B197" s="7"/>
      <c r="C197" s="7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10" t="s">
        <v>31</v>
      </c>
      <c r="B198" s="10" t="s">
        <v>18</v>
      </c>
      <c r="C198" s="10" t="s">
        <v>19</v>
      </c>
      <c r="D198" s="10" t="s">
        <v>7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14"/>
      <c r="B199" s="21">
        <v>0.0</v>
      </c>
      <c r="C199" s="14">
        <v>0.0</v>
      </c>
      <c r="D199" s="22">
        <f t="shared" ref="D199:D201" si="41">C199*B199</f>
        <v>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14"/>
      <c r="B200" s="21">
        <f t="shared" ref="B200:B201" si="42">0</f>
        <v>0</v>
      </c>
      <c r="C200" s="14">
        <v>0.0</v>
      </c>
      <c r="D200" s="22">
        <f t="shared" si="41"/>
        <v>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14"/>
      <c r="B201" s="21">
        <f t="shared" si="42"/>
        <v>0</v>
      </c>
      <c r="C201" s="14">
        <v>0.0</v>
      </c>
      <c r="D201" s="22">
        <f t="shared" si="41"/>
        <v>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18" t="s">
        <v>7</v>
      </c>
      <c r="B202" s="7"/>
      <c r="C202" s="8"/>
      <c r="D202" s="19">
        <f>SUM(D199:D201)</f>
        <v>0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6" t="s">
        <v>33</v>
      </c>
      <c r="B203" s="7"/>
      <c r="C203" s="7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10" t="s">
        <v>34</v>
      </c>
      <c r="B204" s="10" t="s">
        <v>18</v>
      </c>
      <c r="C204" s="10" t="s">
        <v>35</v>
      </c>
      <c r="D204" s="10" t="s">
        <v>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14"/>
      <c r="B205" s="21">
        <v>0.0</v>
      </c>
      <c r="C205" s="14">
        <v>0.0</v>
      </c>
      <c r="D205" s="22">
        <f t="shared" ref="D205:D207" si="43">C205*B205</f>
        <v>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14"/>
      <c r="B206" s="21">
        <f t="shared" ref="B206:B207" si="44">0</f>
        <v>0</v>
      </c>
      <c r="C206" s="14">
        <v>0.0</v>
      </c>
      <c r="D206" s="22">
        <f t="shared" si="43"/>
        <v>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14"/>
      <c r="B207" s="21">
        <f t="shared" si="44"/>
        <v>0</v>
      </c>
      <c r="C207" s="14">
        <v>0.0</v>
      </c>
      <c r="D207" s="22">
        <f t="shared" si="43"/>
        <v>0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26" t="s">
        <v>7</v>
      </c>
      <c r="B208" s="27"/>
      <c r="C208" s="28"/>
      <c r="D208" s="29">
        <f>SUM(D205:D207)</f>
        <v>0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>
      <c r="A209" s="2" t="s">
        <v>44</v>
      </c>
      <c r="B209" s="3"/>
      <c r="C209" s="3"/>
      <c r="D209" s="3"/>
      <c r="E209" s="3"/>
      <c r="F209" s="3"/>
      <c r="G209" s="3"/>
      <c r="H209" s="3"/>
      <c r="I209" s="3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6" t="s">
        <v>1</v>
      </c>
      <c r="B210" s="7"/>
      <c r="C210" s="7"/>
      <c r="D210" s="7"/>
      <c r="E210" s="8"/>
      <c r="F210" s="6" t="s">
        <v>2</v>
      </c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10" t="s">
        <v>3</v>
      </c>
      <c r="B211" s="10" t="s">
        <v>4</v>
      </c>
      <c r="C211" s="10" t="s">
        <v>5</v>
      </c>
      <c r="D211" s="10" t="s">
        <v>6</v>
      </c>
      <c r="E211" s="10" t="s">
        <v>7</v>
      </c>
      <c r="F211" s="10" t="s">
        <v>37</v>
      </c>
      <c r="G211" s="12">
        <v>150.0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14" t="s">
        <v>38</v>
      </c>
      <c r="B212" s="14" t="s">
        <v>9</v>
      </c>
      <c r="C212" s="15">
        <f t="shared" ref="C212:C221" si="45">IF(B212="normal",$G$211,IF(B212="projeto",$G$212,"0"))</f>
        <v>150</v>
      </c>
      <c r="D212" s="14">
        <v>4.0</v>
      </c>
      <c r="E212" s="15">
        <f t="shared" ref="E212:E221" si="46">D212*C212</f>
        <v>600</v>
      </c>
      <c r="F212" s="10" t="s">
        <v>10</v>
      </c>
      <c r="G212" s="12">
        <v>45.0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17" t="s">
        <v>39</v>
      </c>
      <c r="B213" s="14" t="s">
        <v>9</v>
      </c>
      <c r="C213" s="15">
        <f t="shared" si="45"/>
        <v>150</v>
      </c>
      <c r="D213" s="14">
        <v>4.0</v>
      </c>
      <c r="E213" s="15">
        <f t="shared" si="46"/>
        <v>600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17" t="s">
        <v>40</v>
      </c>
      <c r="B214" s="14" t="s">
        <v>11</v>
      </c>
      <c r="C214" s="15">
        <f t="shared" si="45"/>
        <v>45</v>
      </c>
      <c r="D214" s="14">
        <v>4.0</v>
      </c>
      <c r="E214" s="15">
        <f t="shared" si="46"/>
        <v>180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17"/>
      <c r="B215" s="14"/>
      <c r="C215" s="15" t="str">
        <f t="shared" si="45"/>
        <v>0</v>
      </c>
      <c r="D215" s="14">
        <v>0.0</v>
      </c>
      <c r="E215" s="15">
        <f t="shared" si="46"/>
        <v>0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17"/>
      <c r="B216" s="14"/>
      <c r="C216" s="15" t="str">
        <f t="shared" si="45"/>
        <v>0</v>
      </c>
      <c r="D216" s="14">
        <v>0.0</v>
      </c>
      <c r="E216" s="15">
        <f t="shared" si="46"/>
        <v>0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17"/>
      <c r="B217" s="14"/>
      <c r="C217" s="15" t="str">
        <f t="shared" si="45"/>
        <v>0</v>
      </c>
      <c r="D217" s="14">
        <v>0.0</v>
      </c>
      <c r="E217" s="15">
        <f t="shared" si="46"/>
        <v>0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17"/>
      <c r="B218" s="14"/>
      <c r="C218" s="15" t="str">
        <f t="shared" si="45"/>
        <v>0</v>
      </c>
      <c r="D218" s="14">
        <v>0.0</v>
      </c>
      <c r="E218" s="15">
        <f t="shared" si="46"/>
        <v>0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17"/>
      <c r="B219" s="14"/>
      <c r="C219" s="15" t="str">
        <f t="shared" si="45"/>
        <v>0</v>
      </c>
      <c r="D219" s="14">
        <v>0.0</v>
      </c>
      <c r="E219" s="15">
        <f t="shared" si="46"/>
        <v>0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17"/>
      <c r="B220" s="14"/>
      <c r="C220" s="15" t="str">
        <f t="shared" si="45"/>
        <v>0</v>
      </c>
      <c r="D220" s="14">
        <v>0.0</v>
      </c>
      <c r="E220" s="15">
        <f t="shared" si="46"/>
        <v>0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14"/>
      <c r="B221" s="14"/>
      <c r="C221" s="15" t="str">
        <f t="shared" si="45"/>
        <v>0</v>
      </c>
      <c r="D221" s="14">
        <v>0.0</v>
      </c>
      <c r="E221" s="15">
        <f t="shared" si="46"/>
        <v>0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18" t="s">
        <v>7</v>
      </c>
      <c r="B222" s="7"/>
      <c r="C222" s="7"/>
      <c r="D222" s="8"/>
      <c r="E222" s="19">
        <f>SUM(E212:E221)</f>
        <v>1380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6" t="s">
        <v>12</v>
      </c>
      <c r="B223" s="7"/>
      <c r="C223" s="7"/>
      <c r="D223" s="7"/>
      <c r="E223" s="8"/>
      <c r="F223" s="6" t="s">
        <v>13</v>
      </c>
      <c r="G223" s="8"/>
      <c r="H223" s="9"/>
      <c r="I223" s="16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10" t="s">
        <v>3</v>
      </c>
      <c r="B224" s="10" t="s">
        <v>4</v>
      </c>
      <c r="C224" s="10" t="s">
        <v>5</v>
      </c>
      <c r="D224" s="10" t="s">
        <v>6</v>
      </c>
      <c r="E224" s="10" t="s">
        <v>7</v>
      </c>
      <c r="F224" s="10" t="s">
        <v>37</v>
      </c>
      <c r="G224" s="12">
        <v>200.0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14"/>
      <c r="B225" s="14" t="s">
        <v>9</v>
      </c>
      <c r="C225" s="15">
        <f t="shared" ref="C225:C229" si="47">IF(B225="normal",$G$224,IF(B225="projeto",$G$225,"0"))</f>
        <v>200</v>
      </c>
      <c r="D225" s="14">
        <v>0.0</v>
      </c>
      <c r="E225" s="15">
        <f t="shared" ref="E225:E229" si="48">D225*C225</f>
        <v>0</v>
      </c>
      <c r="F225" s="10" t="s">
        <v>10</v>
      </c>
      <c r="G225" s="12">
        <v>100.0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17"/>
      <c r="B226" s="20" t="s">
        <v>10</v>
      </c>
      <c r="C226" s="15">
        <f t="shared" si="47"/>
        <v>100</v>
      </c>
      <c r="D226" s="14">
        <v>0.0</v>
      </c>
      <c r="E226" s="15">
        <f t="shared" si="48"/>
        <v>0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17"/>
      <c r="B227" s="14"/>
      <c r="C227" s="15" t="str">
        <f t="shared" si="47"/>
        <v>0</v>
      </c>
      <c r="D227" s="14">
        <v>0.0</v>
      </c>
      <c r="E227" s="15">
        <f t="shared" si="48"/>
        <v>0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17"/>
      <c r="B228" s="14"/>
      <c r="C228" s="15" t="str">
        <f t="shared" si="47"/>
        <v>0</v>
      </c>
      <c r="D228" s="14">
        <v>0.0</v>
      </c>
      <c r="E228" s="15">
        <f t="shared" si="48"/>
        <v>0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17"/>
      <c r="B229" s="14"/>
      <c r="C229" s="15" t="str">
        <f t="shared" si="47"/>
        <v>0</v>
      </c>
      <c r="D229" s="14">
        <v>0.0</v>
      </c>
      <c r="E229" s="15">
        <f t="shared" si="48"/>
        <v>0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18" t="s">
        <v>7</v>
      </c>
      <c r="B230" s="7"/>
      <c r="C230" s="7"/>
      <c r="D230" s="8"/>
      <c r="E230" s="19">
        <f>SUM(E225:E229)</f>
        <v>0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6" t="s">
        <v>16</v>
      </c>
      <c r="B231" s="7"/>
      <c r="C231" s="7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10" t="s">
        <v>17</v>
      </c>
      <c r="B232" s="10" t="s">
        <v>18</v>
      </c>
      <c r="C232" s="10" t="s">
        <v>19</v>
      </c>
      <c r="D232" s="10" t="s">
        <v>7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14"/>
      <c r="B233" s="21">
        <v>0.0</v>
      </c>
      <c r="C233" s="14">
        <v>0.0</v>
      </c>
      <c r="D233" s="22">
        <f t="shared" ref="D233:D235" si="49">C233*B233</f>
        <v>0</v>
      </c>
      <c r="E233" s="16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14"/>
      <c r="B234" s="21">
        <v>0.0</v>
      </c>
      <c r="C234" s="14">
        <v>0.0</v>
      </c>
      <c r="D234" s="22">
        <f t="shared" si="49"/>
        <v>0</v>
      </c>
      <c r="E234" s="13"/>
      <c r="F234" s="13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14"/>
      <c r="B235" s="21">
        <v>0.0</v>
      </c>
      <c r="C235" s="14">
        <v>0.0</v>
      </c>
      <c r="D235" s="22">
        <f t="shared" si="49"/>
        <v>0</v>
      </c>
      <c r="E235" s="13"/>
      <c r="F235" s="13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18" t="s">
        <v>7</v>
      </c>
      <c r="B236" s="7"/>
      <c r="C236" s="8"/>
      <c r="D236" s="19">
        <f>SUM(D233:D235)</f>
        <v>0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6" t="s">
        <v>21</v>
      </c>
      <c r="B237" s="7"/>
      <c r="C237" s="7"/>
      <c r="D237" s="8"/>
      <c r="E237" s="1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10" t="s">
        <v>17</v>
      </c>
      <c r="B238" s="10" t="s">
        <v>18</v>
      </c>
      <c r="C238" s="10" t="s">
        <v>19</v>
      </c>
      <c r="D238" s="10" t="s">
        <v>7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14"/>
      <c r="B239" s="21">
        <v>0.0</v>
      </c>
      <c r="C239" s="14">
        <v>0.0</v>
      </c>
      <c r="D239" s="22">
        <f t="shared" ref="D239:D241" si="50">C239*B239</f>
        <v>0</v>
      </c>
      <c r="E239" s="16"/>
      <c r="F239" s="9"/>
      <c r="G239" s="23"/>
      <c r="H239" s="24"/>
      <c r="I239" s="23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14"/>
      <c r="B240" s="21">
        <v>0.0</v>
      </c>
      <c r="C240" s="14">
        <v>0.0</v>
      </c>
      <c r="D240" s="22">
        <f t="shared" si="50"/>
        <v>0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14"/>
      <c r="B241" s="21">
        <v>0.0</v>
      </c>
      <c r="C241" s="14">
        <v>0.0</v>
      </c>
      <c r="D241" s="22">
        <f t="shared" si="50"/>
        <v>0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18" t="s">
        <v>7</v>
      </c>
      <c r="B242" s="7"/>
      <c r="C242" s="8"/>
      <c r="D242" s="19">
        <f>SUM(D239:D241)</f>
        <v>0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6" t="s">
        <v>23</v>
      </c>
      <c r="B243" s="7"/>
      <c r="C243" s="7"/>
      <c r="D243" s="8"/>
      <c r="E243" s="6" t="s">
        <v>23</v>
      </c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10" t="s">
        <v>24</v>
      </c>
      <c r="B244" s="10" t="s">
        <v>18</v>
      </c>
      <c r="C244" s="10" t="s">
        <v>19</v>
      </c>
      <c r="D244" s="10" t="s">
        <v>7</v>
      </c>
      <c r="E244" s="10" t="s">
        <v>25</v>
      </c>
      <c r="F244" s="12">
        <v>0.0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14"/>
      <c r="B245" s="15" t="str">
        <f>IF(A245= "À vista", F244, IF(A245="Cartão",F245,IF(A245="Cartão c/ Frete",#REF!, "0")))</f>
        <v>0</v>
      </c>
      <c r="C245" s="14">
        <v>0.0</v>
      </c>
      <c r="D245" s="22">
        <f t="shared" ref="D245:D247" si="51">C245*B245</f>
        <v>0</v>
      </c>
      <c r="E245" s="10" t="s">
        <v>27</v>
      </c>
      <c r="F245" s="12">
        <v>0.0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14"/>
      <c r="B246" s="15" t="str">
        <f>IF(A246="À vista",F245,IF(A246="Cartão",F246,IF(A246="Cartão c/ Frete",#REF!,"0")))</f>
        <v>0</v>
      </c>
      <c r="C246" s="14">
        <v>0.0</v>
      </c>
      <c r="D246" s="22">
        <f t="shared" si="51"/>
        <v>0</v>
      </c>
      <c r="E246" s="10" t="s">
        <v>29</v>
      </c>
      <c r="F246" s="12">
        <v>0.0</v>
      </c>
      <c r="G246" s="13"/>
      <c r="H246" s="13"/>
      <c r="I246" s="25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14"/>
      <c r="B247" s="15" t="str">
        <f>IF(A247= "À vista", F246, IF(A247="Cartão",#REF!,IF(A247="Cartão c/ Frete",#REF!, "0")))</f>
        <v>0</v>
      </c>
      <c r="C247" s="14">
        <v>0.0</v>
      </c>
      <c r="D247" s="22">
        <f t="shared" si="51"/>
        <v>0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18" t="s">
        <v>7</v>
      </c>
      <c r="B248" s="7"/>
      <c r="C248" s="8"/>
      <c r="D248" s="19">
        <f>SUM(D245:D247)</f>
        <v>0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6" t="s">
        <v>30</v>
      </c>
      <c r="B249" s="7"/>
      <c r="C249" s="7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10" t="s">
        <v>31</v>
      </c>
      <c r="B250" s="10" t="s">
        <v>18</v>
      </c>
      <c r="C250" s="10" t="s">
        <v>19</v>
      </c>
      <c r="D250" s="10" t="s">
        <v>7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14"/>
      <c r="B251" s="21">
        <v>0.0</v>
      </c>
      <c r="C251" s="14">
        <v>0.0</v>
      </c>
      <c r="D251" s="22">
        <f t="shared" ref="D251:D253" si="52">C251*B251</f>
        <v>0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14"/>
      <c r="B252" s="21">
        <f t="shared" ref="B252:B253" si="53">0</f>
        <v>0</v>
      </c>
      <c r="C252" s="14">
        <v>0.0</v>
      </c>
      <c r="D252" s="22">
        <f t="shared" si="52"/>
        <v>0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14"/>
      <c r="B253" s="21">
        <f t="shared" si="53"/>
        <v>0</v>
      </c>
      <c r="C253" s="14">
        <v>0.0</v>
      </c>
      <c r="D253" s="22">
        <f t="shared" si="52"/>
        <v>0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18" t="s">
        <v>7</v>
      </c>
      <c r="B254" s="7"/>
      <c r="C254" s="8"/>
      <c r="D254" s="19">
        <f>SUM(D251:D253)</f>
        <v>0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6" t="s">
        <v>33</v>
      </c>
      <c r="B255" s="7"/>
      <c r="C255" s="7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10" t="s">
        <v>34</v>
      </c>
      <c r="B256" s="10" t="s">
        <v>18</v>
      </c>
      <c r="C256" s="10" t="s">
        <v>35</v>
      </c>
      <c r="D256" s="10" t="s">
        <v>7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14"/>
      <c r="B257" s="21">
        <v>0.0</v>
      </c>
      <c r="C257" s="14">
        <v>0.0</v>
      </c>
      <c r="D257" s="22">
        <f t="shared" ref="D257:D259" si="54">C257*B257</f>
        <v>0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14"/>
      <c r="B258" s="21">
        <f t="shared" ref="B258:B259" si="55">0</f>
        <v>0</v>
      </c>
      <c r="C258" s="14">
        <v>0.0</v>
      </c>
      <c r="D258" s="22">
        <f t="shared" si="54"/>
        <v>0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14"/>
      <c r="B259" s="21">
        <f t="shared" si="55"/>
        <v>0</v>
      </c>
      <c r="C259" s="14">
        <v>0.0</v>
      </c>
      <c r="D259" s="22">
        <f t="shared" si="54"/>
        <v>0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26" t="s">
        <v>7</v>
      </c>
      <c r="B260" s="27"/>
      <c r="C260" s="28"/>
      <c r="D260" s="29">
        <f>SUM(D257:D259)</f>
        <v>0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>
      <c r="A261" s="2" t="s">
        <v>45</v>
      </c>
      <c r="B261" s="3"/>
      <c r="C261" s="3"/>
      <c r="D261" s="3"/>
      <c r="E261" s="3"/>
      <c r="F261" s="3"/>
      <c r="G261" s="3"/>
      <c r="H261" s="3"/>
      <c r="I261" s="3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6" t="s">
        <v>1</v>
      </c>
      <c r="B262" s="7"/>
      <c r="C262" s="7"/>
      <c r="D262" s="7"/>
      <c r="E262" s="8"/>
      <c r="F262" s="6" t="s">
        <v>2</v>
      </c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10" t="s">
        <v>3</v>
      </c>
      <c r="B263" s="10" t="s">
        <v>4</v>
      </c>
      <c r="C263" s="10" t="s">
        <v>5</v>
      </c>
      <c r="D263" s="10" t="s">
        <v>6</v>
      </c>
      <c r="E263" s="10" t="s">
        <v>7</v>
      </c>
      <c r="F263" s="10" t="s">
        <v>37</v>
      </c>
      <c r="G263" s="12">
        <v>150.0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14" t="s">
        <v>38</v>
      </c>
      <c r="B264" s="14" t="s">
        <v>9</v>
      </c>
      <c r="C264" s="15">
        <f t="shared" ref="C264:C273" si="56">IF(B264="normal",$G$263,IF(B264="projeto",$G$264,"0"))</f>
        <v>150</v>
      </c>
      <c r="D264" s="14">
        <v>4.0</v>
      </c>
      <c r="E264" s="15">
        <f t="shared" ref="E264:E273" si="57">D264*C264</f>
        <v>600</v>
      </c>
      <c r="F264" s="10" t="s">
        <v>10</v>
      </c>
      <c r="G264" s="12">
        <v>45.0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17" t="s">
        <v>39</v>
      </c>
      <c r="B265" s="14" t="s">
        <v>9</v>
      </c>
      <c r="C265" s="15">
        <f t="shared" si="56"/>
        <v>150</v>
      </c>
      <c r="D265" s="14">
        <v>4.0</v>
      </c>
      <c r="E265" s="15">
        <f t="shared" si="57"/>
        <v>600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17" t="s">
        <v>40</v>
      </c>
      <c r="B266" s="14" t="s">
        <v>11</v>
      </c>
      <c r="C266" s="15">
        <f t="shared" si="56"/>
        <v>45</v>
      </c>
      <c r="D266" s="14">
        <v>4.0</v>
      </c>
      <c r="E266" s="15">
        <f t="shared" si="57"/>
        <v>180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17"/>
      <c r="B267" s="14"/>
      <c r="C267" s="15" t="str">
        <f t="shared" si="56"/>
        <v>0</v>
      </c>
      <c r="D267" s="14">
        <v>0.0</v>
      </c>
      <c r="E267" s="15">
        <f t="shared" si="57"/>
        <v>0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17"/>
      <c r="B268" s="14"/>
      <c r="C268" s="15" t="str">
        <f t="shared" si="56"/>
        <v>0</v>
      </c>
      <c r="D268" s="14">
        <v>0.0</v>
      </c>
      <c r="E268" s="15">
        <f t="shared" si="57"/>
        <v>0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17"/>
      <c r="B269" s="14"/>
      <c r="C269" s="15" t="str">
        <f t="shared" si="56"/>
        <v>0</v>
      </c>
      <c r="D269" s="14">
        <v>0.0</v>
      </c>
      <c r="E269" s="15">
        <f t="shared" si="57"/>
        <v>0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17"/>
      <c r="B270" s="14"/>
      <c r="C270" s="15" t="str">
        <f t="shared" si="56"/>
        <v>0</v>
      </c>
      <c r="D270" s="14">
        <v>0.0</v>
      </c>
      <c r="E270" s="15">
        <f t="shared" si="57"/>
        <v>0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17"/>
      <c r="B271" s="14"/>
      <c r="C271" s="15" t="str">
        <f t="shared" si="56"/>
        <v>0</v>
      </c>
      <c r="D271" s="14">
        <v>0.0</v>
      </c>
      <c r="E271" s="15">
        <f t="shared" si="57"/>
        <v>0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17"/>
      <c r="B272" s="14"/>
      <c r="C272" s="15" t="str">
        <f t="shared" si="56"/>
        <v>0</v>
      </c>
      <c r="D272" s="14">
        <v>0.0</v>
      </c>
      <c r="E272" s="15">
        <f t="shared" si="57"/>
        <v>0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14"/>
      <c r="B273" s="14"/>
      <c r="C273" s="15" t="str">
        <f t="shared" si="56"/>
        <v>0</v>
      </c>
      <c r="D273" s="14">
        <v>0.0</v>
      </c>
      <c r="E273" s="15">
        <f t="shared" si="57"/>
        <v>0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18" t="s">
        <v>7</v>
      </c>
      <c r="B274" s="7"/>
      <c r="C274" s="7"/>
      <c r="D274" s="8"/>
      <c r="E274" s="19">
        <f>SUM(E264:E273)</f>
        <v>1380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6" t="s">
        <v>12</v>
      </c>
      <c r="B275" s="7"/>
      <c r="C275" s="7"/>
      <c r="D275" s="7"/>
      <c r="E275" s="8"/>
      <c r="F275" s="6" t="s">
        <v>13</v>
      </c>
      <c r="G275" s="8"/>
      <c r="H275" s="9"/>
      <c r="I275" s="16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10" t="s">
        <v>3</v>
      </c>
      <c r="B276" s="10" t="s">
        <v>4</v>
      </c>
      <c r="C276" s="10" t="s">
        <v>5</v>
      </c>
      <c r="D276" s="10" t="s">
        <v>6</v>
      </c>
      <c r="E276" s="10" t="s">
        <v>7</v>
      </c>
      <c r="F276" s="10" t="s">
        <v>37</v>
      </c>
      <c r="G276" s="12">
        <v>200.0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14"/>
      <c r="B277" s="14" t="s">
        <v>9</v>
      </c>
      <c r="C277" s="15">
        <f t="shared" ref="C277:C281" si="58">IF(B277="normal",$G$276,IF(B277="projeto",$G$277,"0"))</f>
        <v>200</v>
      </c>
      <c r="D277" s="14">
        <v>0.0</v>
      </c>
      <c r="E277" s="15">
        <f t="shared" ref="E277:E281" si="59">D277*C277</f>
        <v>0</v>
      </c>
      <c r="F277" s="10" t="s">
        <v>10</v>
      </c>
      <c r="G277" s="12">
        <v>100.0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17"/>
      <c r="B278" s="14" t="s">
        <v>9</v>
      </c>
      <c r="C278" s="15">
        <f t="shared" si="58"/>
        <v>200</v>
      </c>
      <c r="D278" s="14">
        <v>0.0</v>
      </c>
      <c r="E278" s="15">
        <f t="shared" si="59"/>
        <v>0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17"/>
      <c r="B279" s="14"/>
      <c r="C279" s="15" t="str">
        <f t="shared" si="58"/>
        <v>0</v>
      </c>
      <c r="D279" s="14">
        <v>0.0</v>
      </c>
      <c r="E279" s="15">
        <f t="shared" si="59"/>
        <v>0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17"/>
      <c r="B280" s="14"/>
      <c r="C280" s="15" t="str">
        <f t="shared" si="58"/>
        <v>0</v>
      </c>
      <c r="D280" s="14">
        <v>0.0</v>
      </c>
      <c r="E280" s="15">
        <f t="shared" si="59"/>
        <v>0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17"/>
      <c r="B281" s="14"/>
      <c r="C281" s="15" t="str">
        <f t="shared" si="58"/>
        <v>0</v>
      </c>
      <c r="D281" s="14">
        <v>0.0</v>
      </c>
      <c r="E281" s="15">
        <f t="shared" si="59"/>
        <v>0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18" t="s">
        <v>7</v>
      </c>
      <c r="B282" s="7"/>
      <c r="C282" s="7"/>
      <c r="D282" s="8"/>
      <c r="E282" s="19">
        <f>SUM(E277:E281)</f>
        <v>0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6" t="s">
        <v>16</v>
      </c>
      <c r="B283" s="7"/>
      <c r="C283" s="7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10" t="s">
        <v>17</v>
      </c>
      <c r="B284" s="10" t="s">
        <v>18</v>
      </c>
      <c r="C284" s="10" t="s">
        <v>19</v>
      </c>
      <c r="D284" s="10" t="s">
        <v>7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14"/>
      <c r="B285" s="21">
        <v>0.0</v>
      </c>
      <c r="C285" s="14">
        <v>0.0</v>
      </c>
      <c r="D285" s="22">
        <f t="shared" ref="D285:D287" si="60">C285*B285</f>
        <v>0</v>
      </c>
      <c r="E285" s="16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14"/>
      <c r="B286" s="21">
        <v>0.0</v>
      </c>
      <c r="C286" s="14">
        <v>0.0</v>
      </c>
      <c r="D286" s="22">
        <f t="shared" si="60"/>
        <v>0</v>
      </c>
      <c r="E286" s="13"/>
      <c r="F286" s="13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14"/>
      <c r="B287" s="21">
        <v>0.0</v>
      </c>
      <c r="C287" s="14">
        <v>0.0</v>
      </c>
      <c r="D287" s="22">
        <f t="shared" si="60"/>
        <v>0</v>
      </c>
      <c r="E287" s="13"/>
      <c r="F287" s="13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18" t="s">
        <v>7</v>
      </c>
      <c r="B288" s="7"/>
      <c r="C288" s="8"/>
      <c r="D288" s="19">
        <f>SUM(D285:D287)</f>
        <v>0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6" t="s">
        <v>21</v>
      </c>
      <c r="B289" s="7"/>
      <c r="C289" s="7"/>
      <c r="D289" s="8"/>
      <c r="E289" s="16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10" t="s">
        <v>17</v>
      </c>
      <c r="B290" s="10" t="s">
        <v>18</v>
      </c>
      <c r="C290" s="10" t="s">
        <v>19</v>
      </c>
      <c r="D290" s="10" t="s">
        <v>7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14"/>
      <c r="B291" s="21">
        <v>0.0</v>
      </c>
      <c r="C291" s="14">
        <v>0.0</v>
      </c>
      <c r="D291" s="22">
        <f t="shared" ref="D291:D293" si="61">C291*B291</f>
        <v>0</v>
      </c>
      <c r="E291" s="16"/>
      <c r="F291" s="9"/>
      <c r="G291" s="23"/>
      <c r="H291" s="24"/>
      <c r="I291" s="23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14"/>
      <c r="B292" s="21">
        <v>0.0</v>
      </c>
      <c r="C292" s="14">
        <v>0.0</v>
      </c>
      <c r="D292" s="22">
        <f t="shared" si="61"/>
        <v>0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14"/>
      <c r="B293" s="21">
        <v>0.0</v>
      </c>
      <c r="C293" s="14">
        <v>0.0</v>
      </c>
      <c r="D293" s="22">
        <f t="shared" si="61"/>
        <v>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18" t="s">
        <v>7</v>
      </c>
      <c r="B294" s="7"/>
      <c r="C294" s="8"/>
      <c r="D294" s="19">
        <f>SUM(D291:D293)</f>
        <v>0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6" t="s">
        <v>23</v>
      </c>
      <c r="B295" s="7"/>
      <c r="C295" s="7"/>
      <c r="D295" s="8"/>
      <c r="E295" s="6" t="s">
        <v>23</v>
      </c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10" t="s">
        <v>24</v>
      </c>
      <c r="B296" s="10" t="s">
        <v>18</v>
      </c>
      <c r="C296" s="10" t="s">
        <v>19</v>
      </c>
      <c r="D296" s="10" t="s">
        <v>7</v>
      </c>
      <c r="E296" s="10" t="s">
        <v>25</v>
      </c>
      <c r="F296" s="12">
        <v>0.0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14"/>
      <c r="B297" s="15" t="str">
        <f>IF(A297= "À vista", F296, IF(A297="Cartão",F297,IF(A297="Cartão c/ Frete",#REF!, "0")))</f>
        <v>0</v>
      </c>
      <c r="C297" s="14">
        <v>0.0</v>
      </c>
      <c r="D297" s="22">
        <f t="shared" ref="D297:D299" si="62">C297*B297</f>
        <v>0</v>
      </c>
      <c r="E297" s="10" t="s">
        <v>27</v>
      </c>
      <c r="F297" s="12">
        <v>0.0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14"/>
      <c r="B298" s="15" t="str">
        <f>IF(A298="À vista",F297,IF(A298="Cartão",F298,IF(A298="Cartão c/ Frete",#REF!,"0")))</f>
        <v>0</v>
      </c>
      <c r="C298" s="14">
        <v>0.0</v>
      </c>
      <c r="D298" s="22">
        <f t="shared" si="62"/>
        <v>0</v>
      </c>
      <c r="E298" s="10" t="s">
        <v>29</v>
      </c>
      <c r="F298" s="12">
        <v>0.0</v>
      </c>
      <c r="G298" s="13"/>
      <c r="H298" s="13"/>
      <c r="I298" s="25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14"/>
      <c r="B299" s="15" t="str">
        <f>IF(A299= "À vista", F298, IF(A299="Cartão",#REF!,IF(A299="Cartão c/ Frete",#REF!, "0")))</f>
        <v>0</v>
      </c>
      <c r="C299" s="14">
        <v>0.0</v>
      </c>
      <c r="D299" s="22">
        <f t="shared" si="62"/>
        <v>0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18" t="s">
        <v>7</v>
      </c>
      <c r="B300" s="7"/>
      <c r="C300" s="8"/>
      <c r="D300" s="19">
        <f>SUM(D297:D299)</f>
        <v>0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6" t="s">
        <v>30</v>
      </c>
      <c r="B301" s="7"/>
      <c r="C301" s="7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10" t="s">
        <v>31</v>
      </c>
      <c r="B302" s="10" t="s">
        <v>18</v>
      </c>
      <c r="C302" s="10" t="s">
        <v>19</v>
      </c>
      <c r="D302" s="10" t="s">
        <v>7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14"/>
      <c r="B303" s="21">
        <v>0.0</v>
      </c>
      <c r="C303" s="14">
        <v>0.0</v>
      </c>
      <c r="D303" s="22">
        <f t="shared" ref="D303:D305" si="63">C303*B303</f>
        <v>0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14"/>
      <c r="B304" s="21">
        <f t="shared" ref="B304:B305" si="64">0</f>
        <v>0</v>
      </c>
      <c r="C304" s="14">
        <v>0.0</v>
      </c>
      <c r="D304" s="22">
        <f t="shared" si="63"/>
        <v>0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14"/>
      <c r="B305" s="21">
        <f t="shared" si="64"/>
        <v>0</v>
      </c>
      <c r="C305" s="14">
        <v>0.0</v>
      </c>
      <c r="D305" s="22">
        <f t="shared" si="63"/>
        <v>0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18" t="s">
        <v>7</v>
      </c>
      <c r="B306" s="7"/>
      <c r="C306" s="8"/>
      <c r="D306" s="19">
        <f>SUM(D303:D305)</f>
        <v>0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6" t="s">
        <v>33</v>
      </c>
      <c r="B307" s="7"/>
      <c r="C307" s="7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10" t="s">
        <v>34</v>
      </c>
      <c r="B308" s="10" t="s">
        <v>18</v>
      </c>
      <c r="C308" s="10" t="s">
        <v>35</v>
      </c>
      <c r="D308" s="10" t="s">
        <v>7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14"/>
      <c r="B309" s="21">
        <v>0.0</v>
      </c>
      <c r="C309" s="14">
        <v>0.0</v>
      </c>
      <c r="D309" s="22">
        <f t="shared" ref="D309:D311" si="65">C309*B309</f>
        <v>0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14"/>
      <c r="B310" s="21">
        <f t="shared" ref="B310:B311" si="66">0</f>
        <v>0</v>
      </c>
      <c r="C310" s="14">
        <v>0.0</v>
      </c>
      <c r="D310" s="22">
        <f t="shared" si="65"/>
        <v>0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14"/>
      <c r="B311" s="21">
        <f t="shared" si="66"/>
        <v>0</v>
      </c>
      <c r="C311" s="14">
        <v>0.0</v>
      </c>
      <c r="D311" s="22">
        <f t="shared" si="65"/>
        <v>0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26" t="s">
        <v>7</v>
      </c>
      <c r="B312" s="27"/>
      <c r="C312" s="28"/>
      <c r="D312" s="29">
        <f>SUM(D309:D311)</f>
        <v>0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>
      <c r="A313" s="2" t="s">
        <v>46</v>
      </c>
      <c r="B313" s="3"/>
      <c r="C313" s="3"/>
      <c r="D313" s="3"/>
      <c r="E313" s="3"/>
      <c r="F313" s="3"/>
      <c r="G313" s="3"/>
      <c r="H313" s="3"/>
      <c r="I313" s="3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6" t="s">
        <v>1</v>
      </c>
      <c r="B314" s="7"/>
      <c r="C314" s="7"/>
      <c r="D314" s="7"/>
      <c r="E314" s="8"/>
      <c r="F314" s="6" t="s">
        <v>2</v>
      </c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10" t="s">
        <v>3</v>
      </c>
      <c r="B315" s="10" t="s">
        <v>4</v>
      </c>
      <c r="C315" s="10" t="s">
        <v>5</v>
      </c>
      <c r="D315" s="10" t="s">
        <v>6</v>
      </c>
      <c r="E315" s="10" t="s">
        <v>7</v>
      </c>
      <c r="F315" s="10" t="s">
        <v>37</v>
      </c>
      <c r="G315" s="12">
        <v>150.0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14" t="s">
        <v>38</v>
      </c>
      <c r="B316" s="14" t="s">
        <v>9</v>
      </c>
      <c r="C316" s="15">
        <f t="shared" ref="C316:C325" si="67">IF(B316="normal",$G$315,IF(B316="projeto",$G$316,"0"))</f>
        <v>150</v>
      </c>
      <c r="D316" s="14">
        <v>4.0</v>
      </c>
      <c r="E316" s="15">
        <f t="shared" ref="E316:E325" si="68">D316*C316</f>
        <v>600</v>
      </c>
      <c r="F316" s="10" t="s">
        <v>10</v>
      </c>
      <c r="G316" s="12">
        <v>45.0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17" t="s">
        <v>39</v>
      </c>
      <c r="B317" s="14" t="s">
        <v>9</v>
      </c>
      <c r="C317" s="15">
        <f t="shared" si="67"/>
        <v>150</v>
      </c>
      <c r="D317" s="14">
        <v>4.0</v>
      </c>
      <c r="E317" s="15">
        <f t="shared" si="68"/>
        <v>600</v>
      </c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17" t="s">
        <v>40</v>
      </c>
      <c r="B318" s="14" t="s">
        <v>11</v>
      </c>
      <c r="C318" s="15">
        <f t="shared" si="67"/>
        <v>45</v>
      </c>
      <c r="D318" s="14">
        <v>4.0</v>
      </c>
      <c r="E318" s="15">
        <f t="shared" si="68"/>
        <v>180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17"/>
      <c r="B319" s="14"/>
      <c r="C319" s="15" t="str">
        <f t="shared" si="67"/>
        <v>0</v>
      </c>
      <c r="D319" s="14">
        <v>0.0</v>
      </c>
      <c r="E319" s="15">
        <f t="shared" si="68"/>
        <v>0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17"/>
      <c r="B320" s="14"/>
      <c r="C320" s="15" t="str">
        <f t="shared" si="67"/>
        <v>0</v>
      </c>
      <c r="D320" s="14">
        <v>0.0</v>
      </c>
      <c r="E320" s="15">
        <f t="shared" si="68"/>
        <v>0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17"/>
      <c r="B321" s="14"/>
      <c r="C321" s="15" t="str">
        <f t="shared" si="67"/>
        <v>0</v>
      </c>
      <c r="D321" s="14">
        <v>0.0</v>
      </c>
      <c r="E321" s="15">
        <f t="shared" si="68"/>
        <v>0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17"/>
      <c r="B322" s="14"/>
      <c r="C322" s="15" t="str">
        <f t="shared" si="67"/>
        <v>0</v>
      </c>
      <c r="D322" s="14">
        <v>0.0</v>
      </c>
      <c r="E322" s="15">
        <f t="shared" si="68"/>
        <v>0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17"/>
      <c r="B323" s="14"/>
      <c r="C323" s="15" t="str">
        <f t="shared" si="67"/>
        <v>0</v>
      </c>
      <c r="D323" s="14">
        <v>0.0</v>
      </c>
      <c r="E323" s="15">
        <f t="shared" si="68"/>
        <v>0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17"/>
      <c r="B324" s="14"/>
      <c r="C324" s="15" t="str">
        <f t="shared" si="67"/>
        <v>0</v>
      </c>
      <c r="D324" s="14">
        <v>0.0</v>
      </c>
      <c r="E324" s="15">
        <f t="shared" si="68"/>
        <v>0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14"/>
      <c r="B325" s="14"/>
      <c r="C325" s="15" t="str">
        <f t="shared" si="67"/>
        <v>0</v>
      </c>
      <c r="D325" s="14">
        <v>0.0</v>
      </c>
      <c r="E325" s="15">
        <f t="shared" si="68"/>
        <v>0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18" t="s">
        <v>7</v>
      </c>
      <c r="B326" s="7"/>
      <c r="C326" s="7"/>
      <c r="D326" s="8"/>
      <c r="E326" s="19">
        <f>SUM(E316:E325)</f>
        <v>1380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6" t="s">
        <v>12</v>
      </c>
      <c r="B327" s="7"/>
      <c r="C327" s="7"/>
      <c r="D327" s="7"/>
      <c r="E327" s="8"/>
      <c r="F327" s="6" t="s">
        <v>13</v>
      </c>
      <c r="G327" s="8"/>
      <c r="H327" s="9"/>
      <c r="I327" s="16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10" t="s">
        <v>3</v>
      </c>
      <c r="B328" s="10" t="s">
        <v>4</v>
      </c>
      <c r="C328" s="10" t="s">
        <v>5</v>
      </c>
      <c r="D328" s="10" t="s">
        <v>6</v>
      </c>
      <c r="E328" s="10" t="s">
        <v>7</v>
      </c>
      <c r="F328" s="10" t="s">
        <v>37</v>
      </c>
      <c r="G328" s="12">
        <v>200.0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14"/>
      <c r="B329" s="14" t="s">
        <v>9</v>
      </c>
      <c r="C329" s="15">
        <f t="shared" ref="C329:C333" si="69">IF(B329="normal",$G$328,IF(B329="projeto",$G$329,"0"))</f>
        <v>200</v>
      </c>
      <c r="D329" s="14">
        <v>0.0</v>
      </c>
      <c r="E329" s="15">
        <f t="shared" ref="E329:E333" si="70">D329*C329</f>
        <v>0</v>
      </c>
      <c r="F329" s="10" t="s">
        <v>10</v>
      </c>
      <c r="G329" s="12">
        <v>100.0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17"/>
      <c r="B330" s="14" t="s">
        <v>42</v>
      </c>
      <c r="C330" s="15" t="str">
        <f t="shared" si="69"/>
        <v>0</v>
      </c>
      <c r="D330" s="14">
        <v>0.0</v>
      </c>
      <c r="E330" s="15">
        <f t="shared" si="70"/>
        <v>0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17"/>
      <c r="B331" s="14"/>
      <c r="C331" s="15" t="str">
        <f t="shared" si="69"/>
        <v>0</v>
      </c>
      <c r="D331" s="14">
        <v>0.0</v>
      </c>
      <c r="E331" s="15">
        <f t="shared" si="70"/>
        <v>0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17"/>
      <c r="B332" s="14"/>
      <c r="C332" s="15" t="str">
        <f t="shared" si="69"/>
        <v>0</v>
      </c>
      <c r="D332" s="14">
        <v>0.0</v>
      </c>
      <c r="E332" s="15">
        <f t="shared" si="70"/>
        <v>0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17"/>
      <c r="B333" s="14"/>
      <c r="C333" s="15" t="str">
        <f t="shared" si="69"/>
        <v>0</v>
      </c>
      <c r="D333" s="14">
        <v>0.0</v>
      </c>
      <c r="E333" s="15">
        <f t="shared" si="70"/>
        <v>0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18" t="s">
        <v>7</v>
      </c>
      <c r="B334" s="7"/>
      <c r="C334" s="7"/>
      <c r="D334" s="8"/>
      <c r="E334" s="19">
        <f>SUM(E329:E333)</f>
        <v>0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6" t="s">
        <v>16</v>
      </c>
      <c r="B335" s="7"/>
      <c r="C335" s="7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10" t="s">
        <v>17</v>
      </c>
      <c r="B336" s="10" t="s">
        <v>18</v>
      </c>
      <c r="C336" s="10" t="s">
        <v>19</v>
      </c>
      <c r="D336" s="10" t="s">
        <v>7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14"/>
      <c r="B337" s="21">
        <v>0.0</v>
      </c>
      <c r="C337" s="14">
        <v>0.0</v>
      </c>
      <c r="D337" s="22">
        <f t="shared" ref="D337:D339" si="71">C337*B337</f>
        <v>0</v>
      </c>
      <c r="E337" s="16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14"/>
      <c r="B338" s="21">
        <v>0.0</v>
      </c>
      <c r="C338" s="14">
        <v>0.0</v>
      </c>
      <c r="D338" s="22">
        <f t="shared" si="71"/>
        <v>0</v>
      </c>
      <c r="E338" s="13"/>
      <c r="F338" s="13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14"/>
      <c r="B339" s="21">
        <v>0.0</v>
      </c>
      <c r="C339" s="14">
        <v>0.0</v>
      </c>
      <c r="D339" s="22">
        <f t="shared" si="71"/>
        <v>0</v>
      </c>
      <c r="E339" s="13"/>
      <c r="F339" s="13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18" t="s">
        <v>7</v>
      </c>
      <c r="B340" s="7"/>
      <c r="C340" s="8"/>
      <c r="D340" s="19">
        <f>SUM(D337:D339)</f>
        <v>0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6" t="s">
        <v>21</v>
      </c>
      <c r="B341" s="7"/>
      <c r="C341" s="7"/>
      <c r="D341" s="8"/>
      <c r="E341" s="1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10" t="s">
        <v>17</v>
      </c>
      <c r="B342" s="10" t="s">
        <v>18</v>
      </c>
      <c r="C342" s="10" t="s">
        <v>19</v>
      </c>
      <c r="D342" s="10" t="s">
        <v>7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14"/>
      <c r="B343" s="21">
        <v>0.0</v>
      </c>
      <c r="C343" s="14">
        <v>0.0</v>
      </c>
      <c r="D343" s="22">
        <f t="shared" ref="D343:D345" si="72">C343*B343</f>
        <v>0</v>
      </c>
      <c r="E343" s="16"/>
      <c r="F343" s="9"/>
      <c r="G343" s="23"/>
      <c r="H343" s="24"/>
      <c r="I343" s="23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14"/>
      <c r="B344" s="21">
        <v>0.0</v>
      </c>
      <c r="C344" s="14">
        <v>0.0</v>
      </c>
      <c r="D344" s="22">
        <f t="shared" si="72"/>
        <v>0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14"/>
      <c r="B345" s="21">
        <v>0.0</v>
      </c>
      <c r="C345" s="14">
        <v>0.0</v>
      </c>
      <c r="D345" s="22">
        <f t="shared" si="72"/>
        <v>0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18" t="s">
        <v>7</v>
      </c>
      <c r="B346" s="7"/>
      <c r="C346" s="8"/>
      <c r="D346" s="19">
        <f>SUM(D343:D345)</f>
        <v>0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6" t="s">
        <v>23</v>
      </c>
      <c r="B347" s="7"/>
      <c r="C347" s="7"/>
      <c r="D347" s="8"/>
      <c r="E347" s="6" t="s">
        <v>23</v>
      </c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10" t="s">
        <v>24</v>
      </c>
      <c r="B348" s="10" t="s">
        <v>18</v>
      </c>
      <c r="C348" s="10" t="s">
        <v>19</v>
      </c>
      <c r="D348" s="10" t="s">
        <v>7</v>
      </c>
      <c r="E348" s="10" t="s">
        <v>25</v>
      </c>
      <c r="F348" s="12">
        <v>0.0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14"/>
      <c r="B349" s="15" t="str">
        <f>IF(A349= "À vista", F348, IF(A349="Cartão",F349,IF(A349="Cartão c/ Frete",#REF!, "0")))</f>
        <v>0</v>
      </c>
      <c r="C349" s="14">
        <v>0.0</v>
      </c>
      <c r="D349" s="22">
        <f t="shared" ref="D349:D351" si="73">C349*B349</f>
        <v>0</v>
      </c>
      <c r="E349" s="10" t="s">
        <v>27</v>
      </c>
      <c r="F349" s="12">
        <v>0.0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14"/>
      <c r="B350" s="15" t="str">
        <f>IF(A350="À vista",F349,IF(A350="Cartão",F350,IF(A350="Cartão c/ Frete",#REF!,"0")))</f>
        <v>0</v>
      </c>
      <c r="C350" s="14">
        <v>0.0</v>
      </c>
      <c r="D350" s="22">
        <f t="shared" si="73"/>
        <v>0</v>
      </c>
      <c r="E350" s="10" t="s">
        <v>29</v>
      </c>
      <c r="F350" s="12">
        <v>0.0</v>
      </c>
      <c r="G350" s="13"/>
      <c r="H350" s="13"/>
      <c r="I350" s="25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14"/>
      <c r="B351" s="15" t="str">
        <f>IF(A351= "À vista", F350, IF(A351="Cartão",#REF!,IF(A351="Cartão c/ Frete",#REF!, "0")))</f>
        <v>0</v>
      </c>
      <c r="C351" s="14">
        <v>0.0</v>
      </c>
      <c r="D351" s="22">
        <f t="shared" si="73"/>
        <v>0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18" t="s">
        <v>7</v>
      </c>
      <c r="B352" s="7"/>
      <c r="C352" s="8"/>
      <c r="D352" s="19">
        <f>SUM(D349:D351)</f>
        <v>0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6" t="s">
        <v>30</v>
      </c>
      <c r="B353" s="7"/>
      <c r="C353" s="7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10" t="s">
        <v>31</v>
      </c>
      <c r="B354" s="10" t="s">
        <v>18</v>
      </c>
      <c r="C354" s="10" t="s">
        <v>19</v>
      </c>
      <c r="D354" s="10" t="s">
        <v>7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14"/>
      <c r="B355" s="21">
        <v>0.0</v>
      </c>
      <c r="C355" s="14">
        <v>0.0</v>
      </c>
      <c r="D355" s="22">
        <f t="shared" ref="D355:D357" si="74">C355*B355</f>
        <v>0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14"/>
      <c r="B356" s="21">
        <f t="shared" ref="B356:B357" si="75">0</f>
        <v>0</v>
      </c>
      <c r="C356" s="14">
        <v>0.0</v>
      </c>
      <c r="D356" s="22">
        <f t="shared" si="74"/>
        <v>0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14"/>
      <c r="B357" s="21">
        <f t="shared" si="75"/>
        <v>0</v>
      </c>
      <c r="C357" s="14">
        <v>0.0</v>
      </c>
      <c r="D357" s="22">
        <f t="shared" si="74"/>
        <v>0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18" t="s">
        <v>7</v>
      </c>
      <c r="B358" s="7"/>
      <c r="C358" s="8"/>
      <c r="D358" s="19">
        <f>SUM(D355:D357)</f>
        <v>0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6" t="s">
        <v>33</v>
      </c>
      <c r="B359" s="7"/>
      <c r="C359" s="7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10" t="s">
        <v>34</v>
      </c>
      <c r="B360" s="10" t="s">
        <v>18</v>
      </c>
      <c r="C360" s="10" t="s">
        <v>35</v>
      </c>
      <c r="D360" s="10" t="s">
        <v>7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14"/>
      <c r="B361" s="21">
        <v>0.0</v>
      </c>
      <c r="C361" s="14">
        <v>0.0</v>
      </c>
      <c r="D361" s="22">
        <f t="shared" ref="D361:D363" si="76">C361*B361</f>
        <v>0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14"/>
      <c r="B362" s="21">
        <f t="shared" ref="B362:B363" si="77">0</f>
        <v>0</v>
      </c>
      <c r="C362" s="14">
        <v>0.0</v>
      </c>
      <c r="D362" s="22">
        <f t="shared" si="76"/>
        <v>0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14"/>
      <c r="B363" s="21">
        <f t="shared" si="77"/>
        <v>0</v>
      </c>
      <c r="C363" s="14">
        <v>0.0</v>
      </c>
      <c r="D363" s="22">
        <f t="shared" si="76"/>
        <v>0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26" t="s">
        <v>7</v>
      </c>
      <c r="B364" s="27"/>
      <c r="C364" s="28"/>
      <c r="D364" s="29">
        <f>SUM(D361:D363)</f>
        <v>0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>
      <c r="A365" s="2" t="s">
        <v>47</v>
      </c>
      <c r="B365" s="3"/>
      <c r="C365" s="3"/>
      <c r="D365" s="3"/>
      <c r="E365" s="3"/>
      <c r="F365" s="3"/>
      <c r="G365" s="3"/>
      <c r="H365" s="3"/>
      <c r="I365" s="3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6" t="s">
        <v>1</v>
      </c>
      <c r="B366" s="7"/>
      <c r="C366" s="7"/>
      <c r="D366" s="7"/>
      <c r="E366" s="8"/>
      <c r="F366" s="6" t="s">
        <v>2</v>
      </c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10" t="s">
        <v>3</v>
      </c>
      <c r="B367" s="10" t="s">
        <v>4</v>
      </c>
      <c r="C367" s="10" t="s">
        <v>5</v>
      </c>
      <c r="D367" s="10" t="s">
        <v>6</v>
      </c>
      <c r="E367" s="10" t="s">
        <v>7</v>
      </c>
      <c r="F367" s="10" t="s">
        <v>37</v>
      </c>
      <c r="G367" s="12">
        <v>150.0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14" t="s">
        <v>38</v>
      </c>
      <c r="B368" s="14" t="s">
        <v>9</v>
      </c>
      <c r="C368" s="15">
        <f t="shared" ref="C368:C377" si="78">IF(B368="normal",$G$367,IF(B368="projeto",$G$368,"0"))</f>
        <v>150</v>
      </c>
      <c r="D368" s="14">
        <v>4.0</v>
      </c>
      <c r="E368" s="15">
        <f t="shared" ref="E368:E377" si="79">D368*C368</f>
        <v>600</v>
      </c>
      <c r="F368" s="10" t="s">
        <v>10</v>
      </c>
      <c r="G368" s="12">
        <v>45.0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17" t="s">
        <v>39</v>
      </c>
      <c r="B369" s="14" t="s">
        <v>9</v>
      </c>
      <c r="C369" s="15">
        <f t="shared" si="78"/>
        <v>150</v>
      </c>
      <c r="D369" s="14">
        <v>4.0</v>
      </c>
      <c r="E369" s="15">
        <f t="shared" si="79"/>
        <v>600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17" t="s">
        <v>40</v>
      </c>
      <c r="B370" s="14" t="s">
        <v>11</v>
      </c>
      <c r="C370" s="15">
        <f t="shared" si="78"/>
        <v>45</v>
      </c>
      <c r="D370" s="14">
        <v>4.0</v>
      </c>
      <c r="E370" s="15">
        <f t="shared" si="79"/>
        <v>180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17"/>
      <c r="B371" s="14"/>
      <c r="C371" s="15" t="str">
        <f t="shared" si="78"/>
        <v>0</v>
      </c>
      <c r="D371" s="14">
        <v>0.0</v>
      </c>
      <c r="E371" s="15">
        <f t="shared" si="79"/>
        <v>0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17"/>
      <c r="B372" s="14"/>
      <c r="C372" s="15" t="str">
        <f t="shared" si="78"/>
        <v>0</v>
      </c>
      <c r="D372" s="14">
        <v>0.0</v>
      </c>
      <c r="E372" s="15">
        <f t="shared" si="79"/>
        <v>0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17"/>
      <c r="B373" s="14"/>
      <c r="C373" s="15" t="str">
        <f t="shared" si="78"/>
        <v>0</v>
      </c>
      <c r="D373" s="14">
        <v>0.0</v>
      </c>
      <c r="E373" s="15">
        <f t="shared" si="79"/>
        <v>0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17"/>
      <c r="B374" s="14"/>
      <c r="C374" s="15" t="str">
        <f t="shared" si="78"/>
        <v>0</v>
      </c>
      <c r="D374" s="14">
        <v>0.0</v>
      </c>
      <c r="E374" s="15">
        <f t="shared" si="79"/>
        <v>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17"/>
      <c r="B375" s="14"/>
      <c r="C375" s="15" t="str">
        <f t="shared" si="78"/>
        <v>0</v>
      </c>
      <c r="D375" s="14">
        <v>0.0</v>
      </c>
      <c r="E375" s="15">
        <f t="shared" si="79"/>
        <v>0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17"/>
      <c r="B376" s="14"/>
      <c r="C376" s="15" t="str">
        <f t="shared" si="78"/>
        <v>0</v>
      </c>
      <c r="D376" s="14">
        <v>0.0</v>
      </c>
      <c r="E376" s="15">
        <f t="shared" si="79"/>
        <v>0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14"/>
      <c r="B377" s="14"/>
      <c r="C377" s="15" t="str">
        <f t="shared" si="78"/>
        <v>0</v>
      </c>
      <c r="D377" s="14">
        <v>0.0</v>
      </c>
      <c r="E377" s="15">
        <f t="shared" si="79"/>
        <v>0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18" t="s">
        <v>7</v>
      </c>
      <c r="B378" s="7"/>
      <c r="C378" s="7"/>
      <c r="D378" s="8"/>
      <c r="E378" s="19">
        <f>SUM(E368:E377)</f>
        <v>1380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6" t="s">
        <v>12</v>
      </c>
      <c r="B379" s="7"/>
      <c r="C379" s="7"/>
      <c r="D379" s="7"/>
      <c r="E379" s="8"/>
      <c r="F379" s="6" t="s">
        <v>13</v>
      </c>
      <c r="G379" s="8"/>
      <c r="H379" s="9"/>
      <c r="I379" s="16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10" t="s">
        <v>3</v>
      </c>
      <c r="B380" s="10" t="s">
        <v>4</v>
      </c>
      <c r="C380" s="10" t="s">
        <v>5</v>
      </c>
      <c r="D380" s="10" t="s">
        <v>6</v>
      </c>
      <c r="E380" s="10" t="s">
        <v>7</v>
      </c>
      <c r="F380" s="10" t="s">
        <v>37</v>
      </c>
      <c r="G380" s="12">
        <v>200.0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14"/>
      <c r="B381" s="14" t="s">
        <v>9</v>
      </c>
      <c r="C381" s="15">
        <f t="shared" ref="C381:C385" si="80">IF(B381="normal",$G$380,IF(B381="projeto",$G$381,"0"))</f>
        <v>200</v>
      </c>
      <c r="D381" s="14">
        <v>0.0</v>
      </c>
      <c r="E381" s="15">
        <f t="shared" ref="E381:E385" si="81">D381*C381</f>
        <v>0</v>
      </c>
      <c r="F381" s="10" t="s">
        <v>10</v>
      </c>
      <c r="G381" s="12">
        <v>100.0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17"/>
      <c r="B382" s="14" t="s">
        <v>9</v>
      </c>
      <c r="C382" s="15">
        <f t="shared" si="80"/>
        <v>200</v>
      </c>
      <c r="D382" s="14">
        <v>0.0</v>
      </c>
      <c r="E382" s="15">
        <f t="shared" si="81"/>
        <v>0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17"/>
      <c r="B383" s="14"/>
      <c r="C383" s="15" t="str">
        <f t="shared" si="80"/>
        <v>0</v>
      </c>
      <c r="D383" s="14">
        <v>0.0</v>
      </c>
      <c r="E383" s="15">
        <f t="shared" si="81"/>
        <v>0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17"/>
      <c r="B384" s="14"/>
      <c r="C384" s="15" t="str">
        <f t="shared" si="80"/>
        <v>0</v>
      </c>
      <c r="D384" s="14">
        <v>0.0</v>
      </c>
      <c r="E384" s="15">
        <f t="shared" si="81"/>
        <v>0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17"/>
      <c r="B385" s="14"/>
      <c r="C385" s="15" t="str">
        <f t="shared" si="80"/>
        <v>0</v>
      </c>
      <c r="D385" s="14">
        <v>0.0</v>
      </c>
      <c r="E385" s="15">
        <f t="shared" si="81"/>
        <v>0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18" t="s">
        <v>7</v>
      </c>
      <c r="B386" s="7"/>
      <c r="C386" s="7"/>
      <c r="D386" s="8"/>
      <c r="E386" s="19">
        <f>SUM(E381:E385)</f>
        <v>0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6" t="s">
        <v>16</v>
      </c>
      <c r="B387" s="7"/>
      <c r="C387" s="7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10" t="s">
        <v>17</v>
      </c>
      <c r="B388" s="10" t="s">
        <v>18</v>
      </c>
      <c r="C388" s="10" t="s">
        <v>19</v>
      </c>
      <c r="D388" s="10" t="s">
        <v>7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14"/>
      <c r="B389" s="21">
        <v>0.0</v>
      </c>
      <c r="C389" s="14">
        <v>0.0</v>
      </c>
      <c r="D389" s="22">
        <f t="shared" ref="D389:D391" si="82">C389*B389</f>
        <v>0</v>
      </c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14"/>
      <c r="B390" s="21">
        <v>0.0</v>
      </c>
      <c r="C390" s="14">
        <v>0.0</v>
      </c>
      <c r="D390" s="22">
        <f t="shared" si="82"/>
        <v>0</v>
      </c>
      <c r="E390" s="13"/>
      <c r="F390" s="13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14"/>
      <c r="B391" s="21">
        <v>0.0</v>
      </c>
      <c r="C391" s="14">
        <v>0.0</v>
      </c>
      <c r="D391" s="22">
        <f t="shared" si="82"/>
        <v>0</v>
      </c>
      <c r="E391" s="13"/>
      <c r="F391" s="13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18" t="s">
        <v>7</v>
      </c>
      <c r="B392" s="7"/>
      <c r="C392" s="8"/>
      <c r="D392" s="19">
        <f>SUM(D389:D391)</f>
        <v>0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6" t="s">
        <v>21</v>
      </c>
      <c r="B393" s="7"/>
      <c r="C393" s="7"/>
      <c r="D393" s="8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10" t="s">
        <v>17</v>
      </c>
      <c r="B394" s="10" t="s">
        <v>18</v>
      </c>
      <c r="C394" s="10" t="s">
        <v>19</v>
      </c>
      <c r="D394" s="10" t="s">
        <v>7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14"/>
      <c r="B395" s="21">
        <v>0.0</v>
      </c>
      <c r="C395" s="14">
        <v>0.0</v>
      </c>
      <c r="D395" s="22">
        <f t="shared" ref="D395:D397" si="83">C395*B395</f>
        <v>0</v>
      </c>
      <c r="E395" s="16"/>
      <c r="F395" s="9"/>
      <c r="G395" s="23"/>
      <c r="H395" s="24"/>
      <c r="I395" s="23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14"/>
      <c r="B396" s="21">
        <v>0.0</v>
      </c>
      <c r="C396" s="14">
        <v>0.0</v>
      </c>
      <c r="D396" s="22">
        <f t="shared" si="83"/>
        <v>0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14"/>
      <c r="B397" s="21">
        <v>0.0</v>
      </c>
      <c r="C397" s="14">
        <v>0.0</v>
      </c>
      <c r="D397" s="22">
        <f t="shared" si="83"/>
        <v>0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18" t="s">
        <v>7</v>
      </c>
      <c r="B398" s="7"/>
      <c r="C398" s="8"/>
      <c r="D398" s="19">
        <f>SUM(D395:D397)</f>
        <v>0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6" t="s">
        <v>23</v>
      </c>
      <c r="B399" s="7"/>
      <c r="C399" s="7"/>
      <c r="D399" s="8"/>
      <c r="E399" s="6" t="s">
        <v>23</v>
      </c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10" t="s">
        <v>24</v>
      </c>
      <c r="B400" s="10" t="s">
        <v>18</v>
      </c>
      <c r="C400" s="10" t="s">
        <v>19</v>
      </c>
      <c r="D400" s="10" t="s">
        <v>7</v>
      </c>
      <c r="E400" s="10" t="s">
        <v>25</v>
      </c>
      <c r="F400" s="12">
        <v>0.0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14"/>
      <c r="B401" s="15" t="str">
        <f>IF(A401= "À vista", F400, IF(A401="Cartão",F401,IF(A401="Cartão c/ Frete",#REF!, "0")))</f>
        <v>0</v>
      </c>
      <c r="C401" s="14">
        <v>0.0</v>
      </c>
      <c r="D401" s="22">
        <f t="shared" ref="D401:D403" si="84">C401*B401</f>
        <v>0</v>
      </c>
      <c r="E401" s="10" t="s">
        <v>27</v>
      </c>
      <c r="F401" s="12">
        <v>0.0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14"/>
      <c r="B402" s="15" t="str">
        <f>IF(A402="À vista",F401,IF(A402="Cartão",F402,IF(A402="Cartão c/ Frete",#REF!,"0")))</f>
        <v>0</v>
      </c>
      <c r="C402" s="14">
        <v>0.0</v>
      </c>
      <c r="D402" s="22">
        <f t="shared" si="84"/>
        <v>0</v>
      </c>
      <c r="E402" s="10" t="s">
        <v>29</v>
      </c>
      <c r="F402" s="12">
        <v>0.0</v>
      </c>
      <c r="G402" s="13"/>
      <c r="H402" s="13"/>
      <c r="I402" s="25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14"/>
      <c r="B403" s="15" t="str">
        <f>IF(A403= "À vista", F402, IF(A403="Cartão",#REF!,IF(A403="Cartão c/ Frete",#REF!, "0")))</f>
        <v>0</v>
      </c>
      <c r="C403" s="14">
        <v>0.0</v>
      </c>
      <c r="D403" s="22">
        <f t="shared" si="84"/>
        <v>0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18" t="s">
        <v>7</v>
      </c>
      <c r="B404" s="7"/>
      <c r="C404" s="8"/>
      <c r="D404" s="19">
        <f>SUM(D401:D403)</f>
        <v>0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6" t="s">
        <v>30</v>
      </c>
      <c r="B405" s="7"/>
      <c r="C405" s="7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10" t="s">
        <v>31</v>
      </c>
      <c r="B406" s="10" t="s">
        <v>18</v>
      </c>
      <c r="C406" s="10" t="s">
        <v>19</v>
      </c>
      <c r="D406" s="10" t="s">
        <v>7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14"/>
      <c r="B407" s="21">
        <v>0.0</v>
      </c>
      <c r="C407" s="14">
        <v>0.0</v>
      </c>
      <c r="D407" s="22">
        <f t="shared" ref="D407:D409" si="85">C407*B407</f>
        <v>0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14"/>
      <c r="B408" s="21">
        <f t="shared" ref="B408:B409" si="86">0</f>
        <v>0</v>
      </c>
      <c r="C408" s="14">
        <v>0.0</v>
      </c>
      <c r="D408" s="22">
        <f t="shared" si="85"/>
        <v>0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14"/>
      <c r="B409" s="21">
        <f t="shared" si="86"/>
        <v>0</v>
      </c>
      <c r="C409" s="14">
        <v>0.0</v>
      </c>
      <c r="D409" s="22">
        <f t="shared" si="85"/>
        <v>0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18" t="s">
        <v>7</v>
      </c>
      <c r="B410" s="7"/>
      <c r="C410" s="8"/>
      <c r="D410" s="19">
        <f>SUM(D407:D409)</f>
        <v>0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6" t="s">
        <v>33</v>
      </c>
      <c r="B411" s="7"/>
      <c r="C411" s="7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10" t="s">
        <v>34</v>
      </c>
      <c r="B412" s="10" t="s">
        <v>18</v>
      </c>
      <c r="C412" s="10" t="s">
        <v>35</v>
      </c>
      <c r="D412" s="10" t="s">
        <v>7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14"/>
      <c r="B413" s="21">
        <v>0.0</v>
      </c>
      <c r="C413" s="14">
        <v>0.0</v>
      </c>
      <c r="D413" s="22">
        <f t="shared" ref="D413:D415" si="87">C413*B413</f>
        <v>0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14"/>
      <c r="B414" s="21">
        <f t="shared" ref="B414:B415" si="88">0</f>
        <v>0</v>
      </c>
      <c r="C414" s="14">
        <v>0.0</v>
      </c>
      <c r="D414" s="22">
        <f t="shared" si="87"/>
        <v>0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14"/>
      <c r="B415" s="21">
        <f t="shared" si="88"/>
        <v>0</v>
      </c>
      <c r="C415" s="14">
        <v>0.0</v>
      </c>
      <c r="D415" s="22">
        <f t="shared" si="87"/>
        <v>0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26" t="s">
        <v>7</v>
      </c>
      <c r="B416" s="27"/>
      <c r="C416" s="28"/>
      <c r="D416" s="29">
        <f>SUM(D413:D415)</f>
        <v>0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>
      <c r="A417" s="2" t="s">
        <v>48</v>
      </c>
      <c r="B417" s="3"/>
      <c r="C417" s="3"/>
      <c r="D417" s="3"/>
      <c r="E417" s="3"/>
      <c r="F417" s="3"/>
      <c r="G417" s="3"/>
      <c r="H417" s="3"/>
      <c r="I417" s="3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6" t="s">
        <v>1</v>
      </c>
      <c r="B418" s="7"/>
      <c r="C418" s="7"/>
      <c r="D418" s="7"/>
      <c r="E418" s="8"/>
      <c r="F418" s="6" t="s">
        <v>2</v>
      </c>
      <c r="G418" s="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10" t="s">
        <v>3</v>
      </c>
      <c r="B419" s="10" t="s">
        <v>4</v>
      </c>
      <c r="C419" s="10" t="s">
        <v>5</v>
      </c>
      <c r="D419" s="10" t="s">
        <v>6</v>
      </c>
      <c r="E419" s="10" t="s">
        <v>7</v>
      </c>
      <c r="F419" s="10" t="s">
        <v>37</v>
      </c>
      <c r="G419" s="12">
        <v>150.0</v>
      </c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14" t="s">
        <v>38</v>
      </c>
      <c r="B420" s="14" t="s">
        <v>9</v>
      </c>
      <c r="C420" s="15">
        <f t="shared" ref="C420:C429" si="89">IF(B420="normal",$G$419,IF(B420="projeto",$G$420,"0"))</f>
        <v>150</v>
      </c>
      <c r="D420" s="14">
        <v>4.0</v>
      </c>
      <c r="E420" s="15">
        <f t="shared" ref="E420:E429" si="90">D420*C420</f>
        <v>600</v>
      </c>
      <c r="F420" s="10" t="s">
        <v>10</v>
      </c>
      <c r="G420" s="12">
        <v>45.0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17" t="s">
        <v>39</v>
      </c>
      <c r="B421" s="14" t="s">
        <v>9</v>
      </c>
      <c r="C421" s="15">
        <f t="shared" si="89"/>
        <v>150</v>
      </c>
      <c r="D421" s="14">
        <v>4.0</v>
      </c>
      <c r="E421" s="15">
        <f t="shared" si="90"/>
        <v>600</v>
      </c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17" t="s">
        <v>40</v>
      </c>
      <c r="B422" s="14" t="s">
        <v>11</v>
      </c>
      <c r="C422" s="15">
        <f t="shared" si="89"/>
        <v>45</v>
      </c>
      <c r="D422" s="14">
        <v>4.0</v>
      </c>
      <c r="E422" s="15">
        <f t="shared" si="90"/>
        <v>180</v>
      </c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17"/>
      <c r="B423" s="14"/>
      <c r="C423" s="15" t="str">
        <f t="shared" si="89"/>
        <v>0</v>
      </c>
      <c r="D423" s="14">
        <v>0.0</v>
      </c>
      <c r="E423" s="15">
        <f t="shared" si="90"/>
        <v>0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17"/>
      <c r="B424" s="14"/>
      <c r="C424" s="15" t="str">
        <f t="shared" si="89"/>
        <v>0</v>
      </c>
      <c r="D424" s="14">
        <v>0.0</v>
      </c>
      <c r="E424" s="15">
        <f t="shared" si="90"/>
        <v>0</v>
      </c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17"/>
      <c r="B425" s="14"/>
      <c r="C425" s="15" t="str">
        <f t="shared" si="89"/>
        <v>0</v>
      </c>
      <c r="D425" s="14">
        <v>0.0</v>
      </c>
      <c r="E425" s="15">
        <f t="shared" si="90"/>
        <v>0</v>
      </c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17"/>
      <c r="B426" s="14"/>
      <c r="C426" s="15" t="str">
        <f t="shared" si="89"/>
        <v>0</v>
      </c>
      <c r="D426" s="14">
        <v>0.0</v>
      </c>
      <c r="E426" s="15">
        <f t="shared" si="90"/>
        <v>0</v>
      </c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17"/>
      <c r="B427" s="14"/>
      <c r="C427" s="15" t="str">
        <f t="shared" si="89"/>
        <v>0</v>
      </c>
      <c r="D427" s="14">
        <v>0.0</v>
      </c>
      <c r="E427" s="15">
        <f t="shared" si="90"/>
        <v>0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17"/>
      <c r="B428" s="14"/>
      <c r="C428" s="15" t="str">
        <f t="shared" si="89"/>
        <v>0</v>
      </c>
      <c r="D428" s="14">
        <v>0.0</v>
      </c>
      <c r="E428" s="15">
        <f t="shared" si="90"/>
        <v>0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14"/>
      <c r="B429" s="14"/>
      <c r="C429" s="15" t="str">
        <f t="shared" si="89"/>
        <v>0</v>
      </c>
      <c r="D429" s="14">
        <v>0.0</v>
      </c>
      <c r="E429" s="15">
        <f t="shared" si="90"/>
        <v>0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18" t="s">
        <v>7</v>
      </c>
      <c r="B430" s="7"/>
      <c r="C430" s="7"/>
      <c r="D430" s="8"/>
      <c r="E430" s="19">
        <f>SUM(E420:E429)</f>
        <v>1380</v>
      </c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6" t="s">
        <v>12</v>
      </c>
      <c r="B431" s="7"/>
      <c r="C431" s="7"/>
      <c r="D431" s="7"/>
      <c r="E431" s="8"/>
      <c r="F431" s="6" t="s">
        <v>13</v>
      </c>
      <c r="G431" s="8"/>
      <c r="H431" s="9"/>
      <c r="I431" s="16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10" t="s">
        <v>3</v>
      </c>
      <c r="B432" s="10" t="s">
        <v>4</v>
      </c>
      <c r="C432" s="10" t="s">
        <v>5</v>
      </c>
      <c r="D432" s="10" t="s">
        <v>6</v>
      </c>
      <c r="E432" s="10" t="s">
        <v>7</v>
      </c>
      <c r="F432" s="10" t="s">
        <v>37</v>
      </c>
      <c r="G432" s="12">
        <v>200.0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14"/>
      <c r="B433" s="14" t="s">
        <v>9</v>
      </c>
      <c r="C433" s="15">
        <f t="shared" ref="C433:C437" si="91">IF(B433="normal",$G$432,IF(B433="projeto",$G$433,"0"))</f>
        <v>200</v>
      </c>
      <c r="D433" s="14">
        <v>0.0</v>
      </c>
      <c r="E433" s="15">
        <f t="shared" ref="E433:E437" si="92">D433*C433</f>
        <v>0</v>
      </c>
      <c r="F433" s="10" t="s">
        <v>10</v>
      </c>
      <c r="G433" s="12">
        <v>100.0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17"/>
      <c r="B434" s="14" t="s">
        <v>9</v>
      </c>
      <c r="C434" s="15">
        <f t="shared" si="91"/>
        <v>200</v>
      </c>
      <c r="D434" s="14">
        <v>0.0</v>
      </c>
      <c r="E434" s="15">
        <f t="shared" si="92"/>
        <v>0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17"/>
      <c r="B435" s="14"/>
      <c r="C435" s="15" t="str">
        <f t="shared" si="91"/>
        <v>0</v>
      </c>
      <c r="D435" s="14">
        <v>0.0</v>
      </c>
      <c r="E435" s="15">
        <f t="shared" si="92"/>
        <v>0</v>
      </c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17"/>
      <c r="B436" s="14"/>
      <c r="C436" s="15" t="str">
        <f t="shared" si="91"/>
        <v>0</v>
      </c>
      <c r="D436" s="14">
        <v>0.0</v>
      </c>
      <c r="E436" s="15">
        <f t="shared" si="92"/>
        <v>0</v>
      </c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17"/>
      <c r="B437" s="14"/>
      <c r="C437" s="15" t="str">
        <f t="shared" si="91"/>
        <v>0</v>
      </c>
      <c r="D437" s="14">
        <v>0.0</v>
      </c>
      <c r="E437" s="15">
        <f t="shared" si="92"/>
        <v>0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18" t="s">
        <v>7</v>
      </c>
      <c r="B438" s="7"/>
      <c r="C438" s="7"/>
      <c r="D438" s="8"/>
      <c r="E438" s="19">
        <f>SUM(E433:E437)</f>
        <v>0</v>
      </c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6" t="s">
        <v>16</v>
      </c>
      <c r="B439" s="7"/>
      <c r="C439" s="7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10" t="s">
        <v>17</v>
      </c>
      <c r="B440" s="10" t="s">
        <v>18</v>
      </c>
      <c r="C440" s="10" t="s">
        <v>19</v>
      </c>
      <c r="D440" s="10" t="s">
        <v>7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14"/>
      <c r="B441" s="21">
        <v>0.0</v>
      </c>
      <c r="C441" s="14">
        <v>0.0</v>
      </c>
      <c r="D441" s="22">
        <f t="shared" ref="D441:D443" si="93">C441*B441</f>
        <v>0</v>
      </c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14"/>
      <c r="B442" s="21">
        <v>0.0</v>
      </c>
      <c r="C442" s="14">
        <v>0.0</v>
      </c>
      <c r="D442" s="22">
        <f t="shared" si="93"/>
        <v>0</v>
      </c>
      <c r="E442" s="13"/>
      <c r="F442" s="13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14"/>
      <c r="B443" s="21">
        <v>0.0</v>
      </c>
      <c r="C443" s="14">
        <v>0.0</v>
      </c>
      <c r="D443" s="22">
        <f t="shared" si="93"/>
        <v>0</v>
      </c>
      <c r="E443" s="13"/>
      <c r="F443" s="13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18" t="s">
        <v>7</v>
      </c>
      <c r="B444" s="7"/>
      <c r="C444" s="8"/>
      <c r="D444" s="19">
        <f>SUM(D441:D443)</f>
        <v>0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6" t="s">
        <v>21</v>
      </c>
      <c r="B445" s="7"/>
      <c r="C445" s="7"/>
      <c r="D445" s="8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10" t="s">
        <v>17</v>
      </c>
      <c r="B446" s="10" t="s">
        <v>18</v>
      </c>
      <c r="C446" s="10" t="s">
        <v>19</v>
      </c>
      <c r="D446" s="10" t="s">
        <v>7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14"/>
      <c r="B447" s="21">
        <v>0.0</v>
      </c>
      <c r="C447" s="14">
        <v>0.0</v>
      </c>
      <c r="D447" s="22">
        <f t="shared" ref="D447:D449" si="94">C447*B447</f>
        <v>0</v>
      </c>
      <c r="E447" s="16"/>
      <c r="F447" s="9"/>
      <c r="G447" s="23"/>
      <c r="H447" s="24"/>
      <c r="I447" s="23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14"/>
      <c r="B448" s="21">
        <v>0.0</v>
      </c>
      <c r="C448" s="14">
        <v>0.0</v>
      </c>
      <c r="D448" s="22">
        <f t="shared" si="94"/>
        <v>0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14"/>
      <c r="B449" s="21">
        <v>0.0</v>
      </c>
      <c r="C449" s="14">
        <v>0.0</v>
      </c>
      <c r="D449" s="22">
        <f t="shared" si="94"/>
        <v>0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18" t="s">
        <v>7</v>
      </c>
      <c r="B450" s="7"/>
      <c r="C450" s="8"/>
      <c r="D450" s="19">
        <f>SUM(D447:D449)</f>
        <v>0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6" t="s">
        <v>23</v>
      </c>
      <c r="B451" s="7"/>
      <c r="C451" s="7"/>
      <c r="D451" s="8"/>
      <c r="E451" s="6" t="s">
        <v>23</v>
      </c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10" t="s">
        <v>24</v>
      </c>
      <c r="B452" s="10" t="s">
        <v>18</v>
      </c>
      <c r="C452" s="10" t="s">
        <v>19</v>
      </c>
      <c r="D452" s="10" t="s">
        <v>7</v>
      </c>
      <c r="E452" s="10" t="s">
        <v>25</v>
      </c>
      <c r="F452" s="12">
        <v>0.0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14"/>
      <c r="B453" s="15" t="str">
        <f>IF(A453= "À vista", F452, IF(A453="Cartão",F453,IF(A453="Cartão c/ Frete",#REF!, "0")))</f>
        <v>0</v>
      </c>
      <c r="C453" s="14">
        <v>0.0</v>
      </c>
      <c r="D453" s="22">
        <f t="shared" ref="D453:D455" si="95">C453*B453</f>
        <v>0</v>
      </c>
      <c r="E453" s="10" t="s">
        <v>27</v>
      </c>
      <c r="F453" s="12">
        <v>0.0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14"/>
      <c r="B454" s="15" t="str">
        <f>IF(A454="À vista",F453,IF(A454="Cartão",F454,IF(A454="Cartão c/ Frete",#REF!,"0")))</f>
        <v>0</v>
      </c>
      <c r="C454" s="14">
        <v>0.0</v>
      </c>
      <c r="D454" s="22">
        <f t="shared" si="95"/>
        <v>0</v>
      </c>
      <c r="E454" s="10" t="s">
        <v>29</v>
      </c>
      <c r="F454" s="12">
        <v>0.0</v>
      </c>
      <c r="G454" s="13"/>
      <c r="H454" s="13"/>
      <c r="I454" s="25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14"/>
      <c r="B455" s="15" t="str">
        <f>IF(A455= "À vista", F454, IF(A455="Cartão",#REF!,IF(A455="Cartão c/ Frete",#REF!, "0")))</f>
        <v>0</v>
      </c>
      <c r="C455" s="14">
        <v>0.0</v>
      </c>
      <c r="D455" s="22">
        <f t="shared" si="95"/>
        <v>0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18" t="s">
        <v>7</v>
      </c>
      <c r="B456" s="7"/>
      <c r="C456" s="8"/>
      <c r="D456" s="19">
        <f>SUM(D453:D455)</f>
        <v>0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6" t="s">
        <v>30</v>
      </c>
      <c r="B457" s="7"/>
      <c r="C457" s="7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10" t="s">
        <v>31</v>
      </c>
      <c r="B458" s="10" t="s">
        <v>18</v>
      </c>
      <c r="C458" s="10" t="s">
        <v>19</v>
      </c>
      <c r="D458" s="10" t="s">
        <v>7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14"/>
      <c r="B459" s="21">
        <v>0.0</v>
      </c>
      <c r="C459" s="14">
        <v>0.0</v>
      </c>
      <c r="D459" s="22">
        <f t="shared" ref="D459:D461" si="96">C459*B459</f>
        <v>0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14"/>
      <c r="B460" s="21">
        <f t="shared" ref="B460:B461" si="97">0</f>
        <v>0</v>
      </c>
      <c r="C460" s="14">
        <v>0.0</v>
      </c>
      <c r="D460" s="22">
        <f t="shared" si="96"/>
        <v>0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14"/>
      <c r="B461" s="21">
        <f t="shared" si="97"/>
        <v>0</v>
      </c>
      <c r="C461" s="14">
        <v>0.0</v>
      </c>
      <c r="D461" s="22">
        <f t="shared" si="96"/>
        <v>0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18" t="s">
        <v>7</v>
      </c>
      <c r="B462" s="7"/>
      <c r="C462" s="8"/>
      <c r="D462" s="19">
        <f>SUM(D459:D461)</f>
        <v>0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6" t="s">
        <v>33</v>
      </c>
      <c r="B463" s="7"/>
      <c r="C463" s="7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10" t="s">
        <v>34</v>
      </c>
      <c r="B464" s="10" t="s">
        <v>18</v>
      </c>
      <c r="C464" s="10" t="s">
        <v>35</v>
      </c>
      <c r="D464" s="10" t="s">
        <v>7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14"/>
      <c r="B465" s="21">
        <v>0.0</v>
      </c>
      <c r="C465" s="14">
        <v>0.0</v>
      </c>
      <c r="D465" s="22">
        <f t="shared" ref="D465:D467" si="98">C465*B465</f>
        <v>0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14"/>
      <c r="B466" s="21">
        <f t="shared" ref="B466:B467" si="99">0</f>
        <v>0</v>
      </c>
      <c r="C466" s="14">
        <v>0.0</v>
      </c>
      <c r="D466" s="22">
        <f t="shared" si="98"/>
        <v>0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14"/>
      <c r="B467" s="21">
        <f t="shared" si="99"/>
        <v>0</v>
      </c>
      <c r="C467" s="14">
        <v>0.0</v>
      </c>
      <c r="D467" s="22">
        <f t="shared" si="98"/>
        <v>0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26" t="s">
        <v>7</v>
      </c>
      <c r="B468" s="27"/>
      <c r="C468" s="28"/>
      <c r="D468" s="29">
        <f>SUM(D465:D467)</f>
        <v>0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>
      <c r="A469" s="2" t="s">
        <v>49</v>
      </c>
      <c r="B469" s="3"/>
      <c r="C469" s="3"/>
      <c r="D469" s="3"/>
      <c r="E469" s="3"/>
      <c r="F469" s="3"/>
      <c r="G469" s="3"/>
      <c r="H469" s="3"/>
      <c r="I469" s="3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6" t="s">
        <v>1</v>
      </c>
      <c r="B470" s="7"/>
      <c r="C470" s="7"/>
      <c r="D470" s="7"/>
      <c r="E470" s="8"/>
      <c r="F470" s="6" t="s">
        <v>2</v>
      </c>
      <c r="G470" s="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10" t="s">
        <v>3</v>
      </c>
      <c r="B471" s="10" t="s">
        <v>4</v>
      </c>
      <c r="C471" s="10" t="s">
        <v>5</v>
      </c>
      <c r="D471" s="10" t="s">
        <v>6</v>
      </c>
      <c r="E471" s="10" t="s">
        <v>7</v>
      </c>
      <c r="F471" s="10" t="s">
        <v>37</v>
      </c>
      <c r="G471" s="12">
        <v>150.0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14"/>
      <c r="B472" s="14"/>
      <c r="C472" s="15" t="str">
        <f t="shared" ref="C472:C481" si="100">IF(B472="normal",$G$471,IF(B472="projeto",$G$472,"0"))</f>
        <v>0</v>
      </c>
      <c r="D472" s="14">
        <v>4.0</v>
      </c>
      <c r="E472" s="15">
        <f t="shared" ref="E472:E481" si="101">D472*C472</f>
        <v>0</v>
      </c>
      <c r="F472" s="10" t="s">
        <v>10</v>
      </c>
      <c r="G472" s="12">
        <v>45.0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17"/>
      <c r="B473" s="14"/>
      <c r="C473" s="15" t="str">
        <f t="shared" si="100"/>
        <v>0</v>
      </c>
      <c r="D473" s="14">
        <v>4.0</v>
      </c>
      <c r="E473" s="15">
        <f t="shared" si="101"/>
        <v>0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17"/>
      <c r="B474" s="14"/>
      <c r="C474" s="15" t="str">
        <f t="shared" si="100"/>
        <v>0</v>
      </c>
      <c r="D474" s="14">
        <v>4.0</v>
      </c>
      <c r="E474" s="15">
        <f t="shared" si="101"/>
        <v>0</v>
      </c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17"/>
      <c r="B475" s="14"/>
      <c r="C475" s="15" t="str">
        <f t="shared" si="100"/>
        <v>0</v>
      </c>
      <c r="D475" s="14">
        <v>0.0</v>
      </c>
      <c r="E475" s="15">
        <f t="shared" si="101"/>
        <v>0</v>
      </c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17"/>
      <c r="B476" s="14"/>
      <c r="C476" s="15" t="str">
        <f t="shared" si="100"/>
        <v>0</v>
      </c>
      <c r="D476" s="14">
        <v>0.0</v>
      </c>
      <c r="E476" s="15">
        <f t="shared" si="101"/>
        <v>0</v>
      </c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17"/>
      <c r="B477" s="14"/>
      <c r="C477" s="15" t="str">
        <f t="shared" si="100"/>
        <v>0</v>
      </c>
      <c r="D477" s="14">
        <v>0.0</v>
      </c>
      <c r="E477" s="15">
        <f t="shared" si="101"/>
        <v>0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17"/>
      <c r="B478" s="14"/>
      <c r="C478" s="15" t="str">
        <f t="shared" si="100"/>
        <v>0</v>
      </c>
      <c r="D478" s="14">
        <v>0.0</v>
      </c>
      <c r="E478" s="15">
        <f t="shared" si="101"/>
        <v>0</v>
      </c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17"/>
      <c r="B479" s="14"/>
      <c r="C479" s="15" t="str">
        <f t="shared" si="100"/>
        <v>0</v>
      </c>
      <c r="D479" s="14">
        <v>0.0</v>
      </c>
      <c r="E479" s="15">
        <f t="shared" si="101"/>
        <v>0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17"/>
      <c r="B480" s="14"/>
      <c r="C480" s="15" t="str">
        <f t="shared" si="100"/>
        <v>0</v>
      </c>
      <c r="D480" s="14">
        <v>0.0</v>
      </c>
      <c r="E480" s="15">
        <f t="shared" si="101"/>
        <v>0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14"/>
      <c r="B481" s="14"/>
      <c r="C481" s="15" t="str">
        <f t="shared" si="100"/>
        <v>0</v>
      </c>
      <c r="D481" s="14">
        <v>0.0</v>
      </c>
      <c r="E481" s="15">
        <f t="shared" si="101"/>
        <v>0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18" t="s">
        <v>7</v>
      </c>
      <c r="B482" s="7"/>
      <c r="C482" s="7"/>
      <c r="D482" s="8"/>
      <c r="E482" s="19">
        <f>SUM(E472:E481)</f>
        <v>0</v>
      </c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6" t="s">
        <v>12</v>
      </c>
      <c r="B483" s="7"/>
      <c r="C483" s="7"/>
      <c r="D483" s="7"/>
      <c r="E483" s="8"/>
      <c r="F483" s="6" t="s">
        <v>13</v>
      </c>
      <c r="G483" s="8"/>
      <c r="H483" s="9"/>
      <c r="I483" s="16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10" t="s">
        <v>3</v>
      </c>
      <c r="B484" s="10" t="s">
        <v>4</v>
      </c>
      <c r="C484" s="10" t="s">
        <v>5</v>
      </c>
      <c r="D484" s="10" t="s">
        <v>6</v>
      </c>
      <c r="E484" s="10" t="s">
        <v>7</v>
      </c>
      <c r="F484" s="10" t="s">
        <v>37</v>
      </c>
      <c r="G484" s="12">
        <v>200.0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14"/>
      <c r="B485" s="14" t="s">
        <v>9</v>
      </c>
      <c r="C485" s="15">
        <f t="shared" ref="C485:C489" si="102">IF(B485="normal",$G$484,IF(B485="projeto",$G$485,"0"))</f>
        <v>200</v>
      </c>
      <c r="D485" s="14">
        <v>0.0</v>
      </c>
      <c r="E485" s="15">
        <f t="shared" ref="E485:E489" si="103">D485*C485</f>
        <v>0</v>
      </c>
      <c r="F485" s="10" t="s">
        <v>10</v>
      </c>
      <c r="G485" s="12">
        <v>100.0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17"/>
      <c r="B486" s="14" t="s">
        <v>9</v>
      </c>
      <c r="C486" s="15">
        <f t="shared" si="102"/>
        <v>200</v>
      </c>
      <c r="D486" s="14">
        <v>0.0</v>
      </c>
      <c r="E486" s="15">
        <f t="shared" si="103"/>
        <v>0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17"/>
      <c r="B487" s="14"/>
      <c r="C487" s="15" t="str">
        <f t="shared" si="102"/>
        <v>0</v>
      </c>
      <c r="D487" s="14">
        <v>0.0</v>
      </c>
      <c r="E487" s="15">
        <f t="shared" si="103"/>
        <v>0</v>
      </c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17"/>
      <c r="B488" s="14"/>
      <c r="C488" s="15" t="str">
        <f t="shared" si="102"/>
        <v>0</v>
      </c>
      <c r="D488" s="14">
        <v>0.0</v>
      </c>
      <c r="E488" s="15">
        <f t="shared" si="103"/>
        <v>0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17"/>
      <c r="B489" s="14"/>
      <c r="C489" s="15" t="str">
        <f t="shared" si="102"/>
        <v>0</v>
      </c>
      <c r="D489" s="14">
        <v>0.0</v>
      </c>
      <c r="E489" s="15">
        <f t="shared" si="103"/>
        <v>0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18" t="s">
        <v>7</v>
      </c>
      <c r="B490" s="7"/>
      <c r="C490" s="7"/>
      <c r="D490" s="8"/>
      <c r="E490" s="19">
        <f>SUM(E485:E489)</f>
        <v>0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6" t="s">
        <v>16</v>
      </c>
      <c r="B491" s="7"/>
      <c r="C491" s="7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10" t="s">
        <v>17</v>
      </c>
      <c r="B492" s="10" t="s">
        <v>18</v>
      </c>
      <c r="C492" s="10" t="s">
        <v>19</v>
      </c>
      <c r="D492" s="10" t="s">
        <v>7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14"/>
      <c r="B493" s="21">
        <v>0.0</v>
      </c>
      <c r="C493" s="14">
        <v>0.0</v>
      </c>
      <c r="D493" s="22">
        <f t="shared" ref="D493:D495" si="104">C493*B493</f>
        <v>0</v>
      </c>
      <c r="E493" s="16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14"/>
      <c r="B494" s="21">
        <v>0.0</v>
      </c>
      <c r="C494" s="14">
        <v>0.0</v>
      </c>
      <c r="D494" s="22">
        <f t="shared" si="104"/>
        <v>0</v>
      </c>
      <c r="E494" s="13"/>
      <c r="F494" s="13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14"/>
      <c r="B495" s="21">
        <v>0.0</v>
      </c>
      <c r="C495" s="14">
        <v>0.0</v>
      </c>
      <c r="D495" s="22">
        <f t="shared" si="104"/>
        <v>0</v>
      </c>
      <c r="E495" s="13"/>
      <c r="F495" s="13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18" t="s">
        <v>7</v>
      </c>
      <c r="B496" s="7"/>
      <c r="C496" s="8"/>
      <c r="D496" s="19">
        <f>SUM(D493:D495)</f>
        <v>0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6" t="s">
        <v>21</v>
      </c>
      <c r="B497" s="7"/>
      <c r="C497" s="7"/>
      <c r="D497" s="8"/>
      <c r="E497" s="16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10" t="s">
        <v>17</v>
      </c>
      <c r="B498" s="10" t="s">
        <v>18</v>
      </c>
      <c r="C498" s="10" t="s">
        <v>19</v>
      </c>
      <c r="D498" s="10" t="s">
        <v>7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14"/>
      <c r="B499" s="21">
        <v>0.0</v>
      </c>
      <c r="C499" s="14">
        <v>0.0</v>
      </c>
      <c r="D499" s="22">
        <f t="shared" ref="D499:D501" si="105">C499*B499</f>
        <v>0</v>
      </c>
      <c r="E499" s="16"/>
      <c r="F499" s="9"/>
      <c r="G499" s="23"/>
      <c r="H499" s="24"/>
      <c r="I499" s="23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14"/>
      <c r="B500" s="21">
        <v>0.0</v>
      </c>
      <c r="C500" s="14">
        <v>0.0</v>
      </c>
      <c r="D500" s="22">
        <f t="shared" si="105"/>
        <v>0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14"/>
      <c r="B501" s="21">
        <v>0.0</v>
      </c>
      <c r="C501" s="14">
        <v>0.0</v>
      </c>
      <c r="D501" s="22">
        <f t="shared" si="105"/>
        <v>0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18" t="s">
        <v>7</v>
      </c>
      <c r="B502" s="7"/>
      <c r="C502" s="8"/>
      <c r="D502" s="19">
        <f>SUM(D499:D501)</f>
        <v>0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6" t="s">
        <v>23</v>
      </c>
      <c r="B503" s="7"/>
      <c r="C503" s="7"/>
      <c r="D503" s="8"/>
      <c r="E503" s="6" t="s">
        <v>23</v>
      </c>
      <c r="F503" s="8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10" t="s">
        <v>24</v>
      </c>
      <c r="B504" s="10" t="s">
        <v>18</v>
      </c>
      <c r="C504" s="10" t="s">
        <v>19</v>
      </c>
      <c r="D504" s="10" t="s">
        <v>7</v>
      </c>
      <c r="E504" s="10" t="s">
        <v>25</v>
      </c>
      <c r="F504" s="12">
        <v>0.0</v>
      </c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14"/>
      <c r="B505" s="15" t="str">
        <f>IF(A505= "À vista", F504, IF(A505="Cartão",F505,IF(A505="Cartão c/ Frete",#REF!, "0")))</f>
        <v>0</v>
      </c>
      <c r="C505" s="14">
        <v>0.0</v>
      </c>
      <c r="D505" s="22">
        <f t="shared" ref="D505:D507" si="106">C505*B505</f>
        <v>0</v>
      </c>
      <c r="E505" s="10" t="s">
        <v>27</v>
      </c>
      <c r="F505" s="12">
        <v>0.0</v>
      </c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14"/>
      <c r="B506" s="15" t="str">
        <f>IF(A506="À vista",F505,IF(A506="Cartão",F506,IF(A506="Cartão c/ Frete",#REF!,"0")))</f>
        <v>0</v>
      </c>
      <c r="C506" s="14">
        <v>0.0</v>
      </c>
      <c r="D506" s="22">
        <f t="shared" si="106"/>
        <v>0</v>
      </c>
      <c r="E506" s="10" t="s">
        <v>29</v>
      </c>
      <c r="F506" s="12">
        <v>0.0</v>
      </c>
      <c r="G506" s="13"/>
      <c r="H506" s="13"/>
      <c r="I506" s="25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14"/>
      <c r="B507" s="15" t="str">
        <f>IF(A507= "À vista", F506, IF(A507="Cartão",#REF!,IF(A507="Cartão c/ Frete",#REF!, "0")))</f>
        <v>0</v>
      </c>
      <c r="C507" s="14">
        <v>0.0</v>
      </c>
      <c r="D507" s="22">
        <f t="shared" si="106"/>
        <v>0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18" t="s">
        <v>7</v>
      </c>
      <c r="B508" s="7"/>
      <c r="C508" s="8"/>
      <c r="D508" s="19">
        <f>SUM(D505:D507)</f>
        <v>0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6" t="s">
        <v>30</v>
      </c>
      <c r="B509" s="7"/>
      <c r="C509" s="7"/>
      <c r="D509" s="8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10" t="s">
        <v>31</v>
      </c>
      <c r="B510" s="10" t="s">
        <v>18</v>
      </c>
      <c r="C510" s="10" t="s">
        <v>19</v>
      </c>
      <c r="D510" s="10" t="s">
        <v>7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14"/>
      <c r="B511" s="21">
        <v>0.0</v>
      </c>
      <c r="C511" s="14">
        <v>0.0</v>
      </c>
      <c r="D511" s="22">
        <f t="shared" ref="D511:D513" si="107">C511*B511</f>
        <v>0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14"/>
      <c r="B512" s="21">
        <f t="shared" ref="B512:B513" si="108">0</f>
        <v>0</v>
      </c>
      <c r="C512" s="14">
        <v>0.0</v>
      </c>
      <c r="D512" s="22">
        <f t="shared" si="107"/>
        <v>0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14"/>
      <c r="B513" s="21">
        <f t="shared" si="108"/>
        <v>0</v>
      </c>
      <c r="C513" s="14">
        <v>0.0</v>
      </c>
      <c r="D513" s="22">
        <f t="shared" si="107"/>
        <v>0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18" t="s">
        <v>7</v>
      </c>
      <c r="B514" s="7"/>
      <c r="C514" s="8"/>
      <c r="D514" s="19">
        <f>SUM(D511:D513)</f>
        <v>0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6" t="s">
        <v>33</v>
      </c>
      <c r="B515" s="7"/>
      <c r="C515" s="7"/>
      <c r="D515" s="8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10" t="s">
        <v>34</v>
      </c>
      <c r="B516" s="10" t="s">
        <v>18</v>
      </c>
      <c r="C516" s="10" t="s">
        <v>35</v>
      </c>
      <c r="D516" s="10" t="s">
        <v>7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14"/>
      <c r="B517" s="21">
        <v>0.0</v>
      </c>
      <c r="C517" s="14">
        <v>0.0</v>
      </c>
      <c r="D517" s="22">
        <f t="shared" ref="D517:D519" si="109">C517*B517</f>
        <v>0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14"/>
      <c r="B518" s="21">
        <f t="shared" ref="B518:B519" si="110">0</f>
        <v>0</v>
      </c>
      <c r="C518" s="14">
        <v>0.0</v>
      </c>
      <c r="D518" s="22">
        <f t="shared" si="109"/>
        <v>0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14"/>
      <c r="B519" s="21">
        <f t="shared" si="110"/>
        <v>0</v>
      </c>
      <c r="C519" s="14">
        <v>0.0</v>
      </c>
      <c r="D519" s="22">
        <f t="shared" si="109"/>
        <v>0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26" t="s">
        <v>7</v>
      </c>
      <c r="B520" s="27"/>
      <c r="C520" s="28"/>
      <c r="D520" s="29">
        <f>SUM(D517:D519)</f>
        <v>0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>
      <c r="A521" s="2" t="s">
        <v>50</v>
      </c>
      <c r="B521" s="3"/>
      <c r="C521" s="3"/>
      <c r="D521" s="3"/>
      <c r="E521" s="3"/>
      <c r="F521" s="3"/>
      <c r="G521" s="3"/>
      <c r="H521" s="3"/>
      <c r="I521" s="3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6" t="s">
        <v>1</v>
      </c>
      <c r="B522" s="7"/>
      <c r="C522" s="7"/>
      <c r="D522" s="7"/>
      <c r="E522" s="8"/>
      <c r="F522" s="6" t="s">
        <v>2</v>
      </c>
      <c r="G522" s="8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10" t="s">
        <v>3</v>
      </c>
      <c r="B523" s="10" t="s">
        <v>4</v>
      </c>
      <c r="C523" s="10" t="s">
        <v>5</v>
      </c>
      <c r="D523" s="10" t="s">
        <v>6</v>
      </c>
      <c r="E523" s="10" t="s">
        <v>7</v>
      </c>
      <c r="F523" s="10" t="s">
        <v>37</v>
      </c>
      <c r="G523" s="12">
        <v>150.0</v>
      </c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14" t="s">
        <v>38</v>
      </c>
      <c r="B524" s="14" t="s">
        <v>9</v>
      </c>
      <c r="C524" s="15">
        <f t="shared" ref="C524:C533" si="111">IF(B524="normal",$G$523,IF(B524="projeto",$G$524,"0"))</f>
        <v>150</v>
      </c>
      <c r="D524" s="14">
        <v>4.0</v>
      </c>
      <c r="E524" s="15">
        <f t="shared" ref="E524:E533" si="112">D524*C524</f>
        <v>600</v>
      </c>
      <c r="F524" s="10" t="s">
        <v>10</v>
      </c>
      <c r="G524" s="12">
        <v>45.0</v>
      </c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17" t="s">
        <v>39</v>
      </c>
      <c r="B525" s="14" t="s">
        <v>9</v>
      </c>
      <c r="C525" s="15">
        <f t="shared" si="111"/>
        <v>150</v>
      </c>
      <c r="D525" s="14">
        <v>4.0</v>
      </c>
      <c r="E525" s="15">
        <f t="shared" si="112"/>
        <v>600</v>
      </c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17" t="s">
        <v>40</v>
      </c>
      <c r="B526" s="14" t="s">
        <v>11</v>
      </c>
      <c r="C526" s="15">
        <f t="shared" si="111"/>
        <v>45</v>
      </c>
      <c r="D526" s="14">
        <v>4.0</v>
      </c>
      <c r="E526" s="15">
        <f t="shared" si="112"/>
        <v>180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17"/>
      <c r="B527" s="14"/>
      <c r="C527" s="15" t="str">
        <f t="shared" si="111"/>
        <v>0</v>
      </c>
      <c r="D527" s="14">
        <v>0.0</v>
      </c>
      <c r="E527" s="15">
        <f t="shared" si="112"/>
        <v>0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17"/>
      <c r="B528" s="14"/>
      <c r="C528" s="15" t="str">
        <f t="shared" si="111"/>
        <v>0</v>
      </c>
      <c r="D528" s="14">
        <v>0.0</v>
      </c>
      <c r="E528" s="15">
        <f t="shared" si="112"/>
        <v>0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17"/>
      <c r="B529" s="14"/>
      <c r="C529" s="15" t="str">
        <f t="shared" si="111"/>
        <v>0</v>
      </c>
      <c r="D529" s="14">
        <v>0.0</v>
      </c>
      <c r="E529" s="15">
        <f t="shared" si="112"/>
        <v>0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17"/>
      <c r="B530" s="14"/>
      <c r="C530" s="15" t="str">
        <f t="shared" si="111"/>
        <v>0</v>
      </c>
      <c r="D530" s="14">
        <v>0.0</v>
      </c>
      <c r="E530" s="15">
        <f t="shared" si="112"/>
        <v>0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17"/>
      <c r="B531" s="14"/>
      <c r="C531" s="15" t="str">
        <f t="shared" si="111"/>
        <v>0</v>
      </c>
      <c r="D531" s="14">
        <v>0.0</v>
      </c>
      <c r="E531" s="15">
        <f t="shared" si="112"/>
        <v>0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17"/>
      <c r="B532" s="14"/>
      <c r="C532" s="15" t="str">
        <f t="shared" si="111"/>
        <v>0</v>
      </c>
      <c r="D532" s="14">
        <v>0.0</v>
      </c>
      <c r="E532" s="15">
        <f t="shared" si="112"/>
        <v>0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14"/>
      <c r="B533" s="14"/>
      <c r="C533" s="15" t="str">
        <f t="shared" si="111"/>
        <v>0</v>
      </c>
      <c r="D533" s="14">
        <v>0.0</v>
      </c>
      <c r="E533" s="15">
        <f t="shared" si="112"/>
        <v>0</v>
      </c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18" t="s">
        <v>7</v>
      </c>
      <c r="B534" s="7"/>
      <c r="C534" s="7"/>
      <c r="D534" s="8"/>
      <c r="E534" s="19">
        <f>SUM(E524:E533)</f>
        <v>1380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6" t="s">
        <v>12</v>
      </c>
      <c r="B535" s="7"/>
      <c r="C535" s="7"/>
      <c r="D535" s="7"/>
      <c r="E535" s="8"/>
      <c r="F535" s="6" t="s">
        <v>13</v>
      </c>
      <c r="G535" s="8"/>
      <c r="H535" s="9"/>
      <c r="I535" s="16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10" t="s">
        <v>3</v>
      </c>
      <c r="B536" s="10" t="s">
        <v>4</v>
      </c>
      <c r="C536" s="10" t="s">
        <v>5</v>
      </c>
      <c r="D536" s="10" t="s">
        <v>6</v>
      </c>
      <c r="E536" s="10" t="s">
        <v>7</v>
      </c>
      <c r="F536" s="10" t="s">
        <v>37</v>
      </c>
      <c r="G536" s="12">
        <v>200.0</v>
      </c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14"/>
      <c r="B537" s="14" t="s">
        <v>9</v>
      </c>
      <c r="C537" s="15">
        <f t="shared" ref="C537:C541" si="113">IF(B537="normal",$G$536,IF(B537="projeto",$G$537,"0"))</f>
        <v>200</v>
      </c>
      <c r="D537" s="14">
        <v>0.0</v>
      </c>
      <c r="E537" s="15">
        <f t="shared" ref="E537:E541" si="114">D537*C537</f>
        <v>0</v>
      </c>
      <c r="F537" s="10" t="s">
        <v>10</v>
      </c>
      <c r="G537" s="12">
        <v>100.0</v>
      </c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17"/>
      <c r="B538" s="14" t="s">
        <v>9</v>
      </c>
      <c r="C538" s="15">
        <f t="shared" si="113"/>
        <v>200</v>
      </c>
      <c r="D538" s="14">
        <v>0.0</v>
      </c>
      <c r="E538" s="15">
        <f t="shared" si="114"/>
        <v>0</v>
      </c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17"/>
      <c r="B539" s="14"/>
      <c r="C539" s="15" t="str">
        <f t="shared" si="113"/>
        <v>0</v>
      </c>
      <c r="D539" s="14">
        <v>0.0</v>
      </c>
      <c r="E539" s="15">
        <f t="shared" si="114"/>
        <v>0</v>
      </c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17"/>
      <c r="B540" s="14"/>
      <c r="C540" s="15" t="str">
        <f t="shared" si="113"/>
        <v>0</v>
      </c>
      <c r="D540" s="14">
        <v>0.0</v>
      </c>
      <c r="E540" s="15">
        <f t="shared" si="114"/>
        <v>0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17"/>
      <c r="B541" s="14"/>
      <c r="C541" s="15" t="str">
        <f t="shared" si="113"/>
        <v>0</v>
      </c>
      <c r="D541" s="14">
        <v>0.0</v>
      </c>
      <c r="E541" s="15">
        <f t="shared" si="114"/>
        <v>0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18" t="s">
        <v>7</v>
      </c>
      <c r="B542" s="7"/>
      <c r="C542" s="7"/>
      <c r="D542" s="8"/>
      <c r="E542" s="19">
        <f>SUM(E537:E541)</f>
        <v>0</v>
      </c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6" t="s">
        <v>16</v>
      </c>
      <c r="B543" s="7"/>
      <c r="C543" s="7"/>
      <c r="D543" s="8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10" t="s">
        <v>17</v>
      </c>
      <c r="B544" s="10" t="s">
        <v>18</v>
      </c>
      <c r="C544" s="10" t="s">
        <v>19</v>
      </c>
      <c r="D544" s="10" t="s">
        <v>7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14"/>
      <c r="B545" s="21">
        <v>0.0</v>
      </c>
      <c r="C545" s="14">
        <v>0.0</v>
      </c>
      <c r="D545" s="22">
        <f t="shared" ref="D545:D547" si="115">C545*B545</f>
        <v>0</v>
      </c>
      <c r="E545" s="16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14"/>
      <c r="B546" s="21">
        <v>0.0</v>
      </c>
      <c r="C546" s="14">
        <v>0.0</v>
      </c>
      <c r="D546" s="22">
        <f t="shared" si="115"/>
        <v>0</v>
      </c>
      <c r="E546" s="13"/>
      <c r="F546" s="13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14"/>
      <c r="B547" s="21">
        <v>0.0</v>
      </c>
      <c r="C547" s="14">
        <v>0.0</v>
      </c>
      <c r="D547" s="22">
        <f t="shared" si="115"/>
        <v>0</v>
      </c>
      <c r="E547" s="13"/>
      <c r="F547" s="13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18" t="s">
        <v>7</v>
      </c>
      <c r="B548" s="7"/>
      <c r="C548" s="8"/>
      <c r="D548" s="19">
        <f>SUM(D545:D547)</f>
        <v>0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6" t="s">
        <v>21</v>
      </c>
      <c r="B549" s="7"/>
      <c r="C549" s="7"/>
      <c r="D549" s="8"/>
      <c r="E549" s="16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10" t="s">
        <v>17</v>
      </c>
      <c r="B550" s="10" t="s">
        <v>18</v>
      </c>
      <c r="C550" s="10" t="s">
        <v>19</v>
      </c>
      <c r="D550" s="10" t="s">
        <v>7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14"/>
      <c r="B551" s="21">
        <v>0.0</v>
      </c>
      <c r="C551" s="14">
        <v>0.0</v>
      </c>
      <c r="D551" s="22">
        <f t="shared" ref="D551:D553" si="116">C551*B551</f>
        <v>0</v>
      </c>
      <c r="E551" s="16"/>
      <c r="F551" s="9"/>
      <c r="G551" s="23"/>
      <c r="H551" s="24"/>
      <c r="I551" s="23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14"/>
      <c r="B552" s="21">
        <v>0.0</v>
      </c>
      <c r="C552" s="14">
        <v>0.0</v>
      </c>
      <c r="D552" s="22">
        <f t="shared" si="116"/>
        <v>0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14"/>
      <c r="B553" s="21">
        <v>0.0</v>
      </c>
      <c r="C553" s="14">
        <v>0.0</v>
      </c>
      <c r="D553" s="22">
        <f t="shared" si="116"/>
        <v>0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18" t="s">
        <v>7</v>
      </c>
      <c r="B554" s="7"/>
      <c r="C554" s="8"/>
      <c r="D554" s="19">
        <f>SUM(D551:D553)</f>
        <v>0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6" t="s">
        <v>23</v>
      </c>
      <c r="B555" s="7"/>
      <c r="C555" s="7"/>
      <c r="D555" s="8"/>
      <c r="E555" s="6" t="s">
        <v>23</v>
      </c>
      <c r="F555" s="8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10" t="s">
        <v>24</v>
      </c>
      <c r="B556" s="10" t="s">
        <v>18</v>
      </c>
      <c r="C556" s="10" t="s">
        <v>19</v>
      </c>
      <c r="D556" s="10" t="s">
        <v>7</v>
      </c>
      <c r="E556" s="10" t="s">
        <v>25</v>
      </c>
      <c r="F556" s="12">
        <v>0.0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14"/>
      <c r="B557" s="15" t="str">
        <f>IF(A557= "À vista", F556, IF(A557="Cartão",F557,IF(A557="Cartão c/ Frete",#REF!, "0")))</f>
        <v>0</v>
      </c>
      <c r="C557" s="14">
        <v>0.0</v>
      </c>
      <c r="D557" s="22">
        <f t="shared" ref="D557:D559" si="117">C557*B557</f>
        <v>0</v>
      </c>
      <c r="E557" s="10" t="s">
        <v>27</v>
      </c>
      <c r="F557" s="12">
        <v>0.0</v>
      </c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14"/>
      <c r="B558" s="15" t="str">
        <f>IF(A558="À vista",F557,IF(A558="Cartão",F558,IF(A558="Cartão c/ Frete",#REF!,"0")))</f>
        <v>0</v>
      </c>
      <c r="C558" s="14">
        <v>0.0</v>
      </c>
      <c r="D558" s="22">
        <f t="shared" si="117"/>
        <v>0</v>
      </c>
      <c r="E558" s="10" t="s">
        <v>29</v>
      </c>
      <c r="F558" s="12">
        <v>0.0</v>
      </c>
      <c r="G558" s="13"/>
      <c r="H558" s="13"/>
      <c r="I558" s="25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14"/>
      <c r="B559" s="15" t="str">
        <f>IF(A559= "À vista", F558, IF(A559="Cartão",#REF!,IF(A559="Cartão c/ Frete",#REF!, "0")))</f>
        <v>0</v>
      </c>
      <c r="C559" s="14">
        <v>0.0</v>
      </c>
      <c r="D559" s="22">
        <f t="shared" si="117"/>
        <v>0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18" t="s">
        <v>7</v>
      </c>
      <c r="B560" s="7"/>
      <c r="C560" s="8"/>
      <c r="D560" s="19">
        <f>SUM(D557:D559)</f>
        <v>0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6" t="s">
        <v>30</v>
      </c>
      <c r="B561" s="7"/>
      <c r="C561" s="7"/>
      <c r="D561" s="8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10" t="s">
        <v>31</v>
      </c>
      <c r="B562" s="10" t="s">
        <v>18</v>
      </c>
      <c r="C562" s="10" t="s">
        <v>19</v>
      </c>
      <c r="D562" s="10" t="s">
        <v>7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14"/>
      <c r="B563" s="21">
        <v>0.0</v>
      </c>
      <c r="C563" s="14">
        <v>0.0</v>
      </c>
      <c r="D563" s="22">
        <f t="shared" ref="D563:D565" si="118">C563*B563</f>
        <v>0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14"/>
      <c r="B564" s="21">
        <f t="shared" ref="B564:B565" si="119">0</f>
        <v>0</v>
      </c>
      <c r="C564" s="14">
        <v>0.0</v>
      </c>
      <c r="D564" s="22">
        <f t="shared" si="118"/>
        <v>0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14"/>
      <c r="B565" s="21">
        <f t="shared" si="119"/>
        <v>0</v>
      </c>
      <c r="C565" s="14">
        <v>0.0</v>
      </c>
      <c r="D565" s="22">
        <f t="shared" si="118"/>
        <v>0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18" t="s">
        <v>7</v>
      </c>
      <c r="B566" s="7"/>
      <c r="C566" s="8"/>
      <c r="D566" s="19">
        <f>SUM(D563:D565)</f>
        <v>0</v>
      </c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6" t="s">
        <v>33</v>
      </c>
      <c r="B567" s="7"/>
      <c r="C567" s="7"/>
      <c r="D567" s="8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10" t="s">
        <v>34</v>
      </c>
      <c r="B568" s="10" t="s">
        <v>18</v>
      </c>
      <c r="C568" s="10" t="s">
        <v>35</v>
      </c>
      <c r="D568" s="10" t="s">
        <v>7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14"/>
      <c r="B569" s="21">
        <v>0.0</v>
      </c>
      <c r="C569" s="14">
        <v>0.0</v>
      </c>
      <c r="D569" s="22">
        <f t="shared" ref="D569:D571" si="120">C569*B569</f>
        <v>0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14"/>
      <c r="B570" s="21">
        <f t="shared" ref="B570:B571" si="121">0</f>
        <v>0</v>
      </c>
      <c r="C570" s="14">
        <v>0.0</v>
      </c>
      <c r="D570" s="22">
        <f t="shared" si="120"/>
        <v>0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14"/>
      <c r="B571" s="21">
        <f t="shared" si="121"/>
        <v>0</v>
      </c>
      <c r="C571" s="14">
        <v>0.0</v>
      </c>
      <c r="D571" s="22">
        <f t="shared" si="120"/>
        <v>0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26" t="s">
        <v>7</v>
      </c>
      <c r="B572" s="27"/>
      <c r="C572" s="28"/>
      <c r="D572" s="29">
        <f>SUM(D569:D571)</f>
        <v>0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>
      <c r="A573" s="2" t="s">
        <v>51</v>
      </c>
      <c r="B573" s="3"/>
      <c r="C573" s="3"/>
      <c r="D573" s="3"/>
      <c r="E573" s="3"/>
      <c r="F573" s="3"/>
      <c r="G573" s="3"/>
      <c r="H573" s="3"/>
      <c r="I573" s="3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6" t="s">
        <v>1</v>
      </c>
      <c r="B574" s="7"/>
      <c r="C574" s="7"/>
      <c r="D574" s="7"/>
      <c r="E574" s="8"/>
      <c r="F574" s="6" t="s">
        <v>2</v>
      </c>
      <c r="G574" s="8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10" t="s">
        <v>3</v>
      </c>
      <c r="B575" s="10" t="s">
        <v>4</v>
      </c>
      <c r="C575" s="10" t="s">
        <v>5</v>
      </c>
      <c r="D575" s="10" t="s">
        <v>6</v>
      </c>
      <c r="E575" s="10" t="s">
        <v>7</v>
      </c>
      <c r="F575" s="10" t="s">
        <v>37</v>
      </c>
      <c r="G575" s="12">
        <v>150.0</v>
      </c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14" t="s">
        <v>38</v>
      </c>
      <c r="B576" s="14" t="s">
        <v>9</v>
      </c>
      <c r="C576" s="15">
        <f t="shared" ref="C576:C585" si="122">IF(B576="normal",$G$575,IF(B576="projeto",$G$576,"0"))</f>
        <v>150</v>
      </c>
      <c r="D576" s="14">
        <v>4.0</v>
      </c>
      <c r="E576" s="15">
        <f t="shared" ref="E576:E585" si="123">D576*C576</f>
        <v>600</v>
      </c>
      <c r="F576" s="10" t="s">
        <v>10</v>
      </c>
      <c r="G576" s="12">
        <v>45.0</v>
      </c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17" t="s">
        <v>39</v>
      </c>
      <c r="B577" s="14" t="s">
        <v>9</v>
      </c>
      <c r="C577" s="15">
        <f t="shared" si="122"/>
        <v>150</v>
      </c>
      <c r="D577" s="14">
        <v>4.0</v>
      </c>
      <c r="E577" s="15">
        <f t="shared" si="123"/>
        <v>600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17" t="s">
        <v>40</v>
      </c>
      <c r="B578" s="14" t="s">
        <v>11</v>
      </c>
      <c r="C578" s="15">
        <f t="shared" si="122"/>
        <v>45</v>
      </c>
      <c r="D578" s="14">
        <v>4.0</v>
      </c>
      <c r="E578" s="15">
        <f t="shared" si="123"/>
        <v>180</v>
      </c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17"/>
      <c r="B579" s="14"/>
      <c r="C579" s="15" t="str">
        <f t="shared" si="122"/>
        <v>0</v>
      </c>
      <c r="D579" s="14">
        <v>0.0</v>
      </c>
      <c r="E579" s="15">
        <f t="shared" si="123"/>
        <v>0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17"/>
      <c r="B580" s="14"/>
      <c r="C580" s="15" t="str">
        <f t="shared" si="122"/>
        <v>0</v>
      </c>
      <c r="D580" s="14">
        <v>0.0</v>
      </c>
      <c r="E580" s="15">
        <f t="shared" si="123"/>
        <v>0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17"/>
      <c r="B581" s="14"/>
      <c r="C581" s="15" t="str">
        <f t="shared" si="122"/>
        <v>0</v>
      </c>
      <c r="D581" s="14">
        <v>0.0</v>
      </c>
      <c r="E581" s="15">
        <f t="shared" si="123"/>
        <v>0</v>
      </c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17"/>
      <c r="B582" s="14"/>
      <c r="C582" s="15" t="str">
        <f t="shared" si="122"/>
        <v>0</v>
      </c>
      <c r="D582" s="14">
        <v>0.0</v>
      </c>
      <c r="E582" s="15">
        <f t="shared" si="123"/>
        <v>0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17"/>
      <c r="B583" s="14"/>
      <c r="C583" s="15" t="str">
        <f t="shared" si="122"/>
        <v>0</v>
      </c>
      <c r="D583" s="14">
        <v>0.0</v>
      </c>
      <c r="E583" s="15">
        <f t="shared" si="123"/>
        <v>0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17"/>
      <c r="B584" s="14"/>
      <c r="C584" s="15" t="str">
        <f t="shared" si="122"/>
        <v>0</v>
      </c>
      <c r="D584" s="14">
        <v>0.0</v>
      </c>
      <c r="E584" s="15">
        <f t="shared" si="123"/>
        <v>0</v>
      </c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14"/>
      <c r="B585" s="14"/>
      <c r="C585" s="15" t="str">
        <f t="shared" si="122"/>
        <v>0</v>
      </c>
      <c r="D585" s="14">
        <v>0.0</v>
      </c>
      <c r="E585" s="15">
        <f t="shared" si="123"/>
        <v>0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18" t="s">
        <v>7</v>
      </c>
      <c r="B586" s="7"/>
      <c r="C586" s="7"/>
      <c r="D586" s="8"/>
      <c r="E586" s="19">
        <f>SUM(E576:E585)</f>
        <v>1380</v>
      </c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6" t="s">
        <v>12</v>
      </c>
      <c r="B587" s="7"/>
      <c r="C587" s="7"/>
      <c r="D587" s="7"/>
      <c r="E587" s="8"/>
      <c r="F587" s="6" t="s">
        <v>13</v>
      </c>
      <c r="G587" s="8"/>
      <c r="H587" s="9"/>
      <c r="I587" s="16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10" t="s">
        <v>3</v>
      </c>
      <c r="B588" s="10" t="s">
        <v>4</v>
      </c>
      <c r="C588" s="10" t="s">
        <v>5</v>
      </c>
      <c r="D588" s="10" t="s">
        <v>6</v>
      </c>
      <c r="E588" s="10" t="s">
        <v>7</v>
      </c>
      <c r="F588" s="10" t="s">
        <v>37</v>
      </c>
      <c r="G588" s="12">
        <v>200.0</v>
      </c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14"/>
      <c r="B589" s="14" t="s">
        <v>9</v>
      </c>
      <c r="C589" s="15">
        <f t="shared" ref="C589:C593" si="124">IF(B589="normal",$G$588,IF(B589="projeto",$G$589,"0"))</f>
        <v>200</v>
      </c>
      <c r="D589" s="14">
        <v>0.0</v>
      </c>
      <c r="E589" s="15">
        <f t="shared" ref="E589:E593" si="125">D589*C589</f>
        <v>0</v>
      </c>
      <c r="F589" s="10" t="s">
        <v>10</v>
      </c>
      <c r="G589" s="12">
        <v>100.0</v>
      </c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17"/>
      <c r="B590" s="14" t="s">
        <v>9</v>
      </c>
      <c r="C590" s="15">
        <f t="shared" si="124"/>
        <v>200</v>
      </c>
      <c r="D590" s="14">
        <v>0.0</v>
      </c>
      <c r="E590" s="15">
        <f t="shared" si="125"/>
        <v>0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17"/>
      <c r="B591" s="14"/>
      <c r="C591" s="15" t="str">
        <f t="shared" si="124"/>
        <v>0</v>
      </c>
      <c r="D591" s="14">
        <v>0.0</v>
      </c>
      <c r="E591" s="15">
        <f t="shared" si="125"/>
        <v>0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17"/>
      <c r="B592" s="14"/>
      <c r="C592" s="15" t="str">
        <f t="shared" si="124"/>
        <v>0</v>
      </c>
      <c r="D592" s="14">
        <v>0.0</v>
      </c>
      <c r="E592" s="15">
        <f t="shared" si="125"/>
        <v>0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17"/>
      <c r="B593" s="14"/>
      <c r="C593" s="15" t="str">
        <f t="shared" si="124"/>
        <v>0</v>
      </c>
      <c r="D593" s="14">
        <v>0.0</v>
      </c>
      <c r="E593" s="15">
        <f t="shared" si="125"/>
        <v>0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18" t="s">
        <v>7</v>
      </c>
      <c r="B594" s="7"/>
      <c r="C594" s="7"/>
      <c r="D594" s="8"/>
      <c r="E594" s="19">
        <f>SUM(E589:E593)</f>
        <v>0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6" t="s">
        <v>16</v>
      </c>
      <c r="B595" s="7"/>
      <c r="C595" s="7"/>
      <c r="D595" s="8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10" t="s">
        <v>17</v>
      </c>
      <c r="B596" s="10" t="s">
        <v>18</v>
      </c>
      <c r="C596" s="10" t="s">
        <v>19</v>
      </c>
      <c r="D596" s="10" t="s">
        <v>7</v>
      </c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14"/>
      <c r="B597" s="21">
        <v>0.0</v>
      </c>
      <c r="C597" s="14">
        <v>0.0</v>
      </c>
      <c r="D597" s="22">
        <f t="shared" ref="D597:D599" si="126">C597*B597</f>
        <v>0</v>
      </c>
      <c r="E597" s="16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14"/>
      <c r="B598" s="21">
        <v>0.0</v>
      </c>
      <c r="C598" s="14">
        <v>0.0</v>
      </c>
      <c r="D598" s="22">
        <f t="shared" si="126"/>
        <v>0</v>
      </c>
      <c r="E598" s="13"/>
      <c r="F598" s="13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14"/>
      <c r="B599" s="21">
        <v>0.0</v>
      </c>
      <c r="C599" s="14">
        <v>0.0</v>
      </c>
      <c r="D599" s="22">
        <f t="shared" si="126"/>
        <v>0</v>
      </c>
      <c r="E599" s="13"/>
      <c r="F599" s="13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18" t="s">
        <v>7</v>
      </c>
      <c r="B600" s="7"/>
      <c r="C600" s="8"/>
      <c r="D600" s="19">
        <f>SUM(D597:D599)</f>
        <v>0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6" t="s">
        <v>21</v>
      </c>
      <c r="B601" s="7"/>
      <c r="C601" s="7"/>
      <c r="D601" s="8"/>
      <c r="E601" s="16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10" t="s">
        <v>17</v>
      </c>
      <c r="B602" s="10" t="s">
        <v>18</v>
      </c>
      <c r="C602" s="10" t="s">
        <v>19</v>
      </c>
      <c r="D602" s="10" t="s">
        <v>7</v>
      </c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14"/>
      <c r="B603" s="21">
        <v>0.0</v>
      </c>
      <c r="C603" s="14">
        <v>0.0</v>
      </c>
      <c r="D603" s="22">
        <f t="shared" ref="D603:D605" si="127">C603*B603</f>
        <v>0</v>
      </c>
      <c r="E603" s="16"/>
      <c r="F603" s="9"/>
      <c r="G603" s="23"/>
      <c r="H603" s="24"/>
      <c r="I603" s="23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14"/>
      <c r="B604" s="21">
        <v>0.0</v>
      </c>
      <c r="C604" s="14">
        <v>0.0</v>
      </c>
      <c r="D604" s="22">
        <f t="shared" si="127"/>
        <v>0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14"/>
      <c r="B605" s="21">
        <v>0.0</v>
      </c>
      <c r="C605" s="14">
        <v>0.0</v>
      </c>
      <c r="D605" s="22">
        <f t="shared" si="127"/>
        <v>0</v>
      </c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18" t="s">
        <v>7</v>
      </c>
      <c r="B606" s="7"/>
      <c r="C606" s="8"/>
      <c r="D606" s="19">
        <f>SUM(D603:D605)</f>
        <v>0</v>
      </c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6" t="s">
        <v>23</v>
      </c>
      <c r="B607" s="7"/>
      <c r="C607" s="7"/>
      <c r="D607" s="8"/>
      <c r="E607" s="6" t="s">
        <v>23</v>
      </c>
      <c r="F607" s="8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10" t="s">
        <v>24</v>
      </c>
      <c r="B608" s="10" t="s">
        <v>18</v>
      </c>
      <c r="C608" s="10" t="s">
        <v>19</v>
      </c>
      <c r="D608" s="10" t="s">
        <v>7</v>
      </c>
      <c r="E608" s="10" t="s">
        <v>25</v>
      </c>
      <c r="F608" s="12">
        <v>0.0</v>
      </c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14"/>
      <c r="B609" s="15" t="str">
        <f>IF(A609= "À vista", F608, IF(A609="Cartão",F609,IF(A609="Cartão c/ Frete",#REF!, "0")))</f>
        <v>0</v>
      </c>
      <c r="C609" s="14">
        <v>0.0</v>
      </c>
      <c r="D609" s="22">
        <f t="shared" ref="D609:D611" si="128">C609*B609</f>
        <v>0</v>
      </c>
      <c r="E609" s="10" t="s">
        <v>27</v>
      </c>
      <c r="F609" s="12">
        <v>0.0</v>
      </c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14"/>
      <c r="B610" s="15" t="str">
        <f>IF(A610="À vista",F609,IF(A610="Cartão",F610,IF(A610="Cartão c/ Frete",#REF!,"0")))</f>
        <v>0</v>
      </c>
      <c r="C610" s="14">
        <v>0.0</v>
      </c>
      <c r="D610" s="22">
        <f t="shared" si="128"/>
        <v>0</v>
      </c>
      <c r="E610" s="10" t="s">
        <v>29</v>
      </c>
      <c r="F610" s="12">
        <v>0.0</v>
      </c>
      <c r="G610" s="13"/>
      <c r="H610" s="13"/>
      <c r="I610" s="25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14"/>
      <c r="B611" s="15" t="str">
        <f>IF(A611= "À vista", F610, IF(A611="Cartão",#REF!,IF(A611="Cartão c/ Frete",#REF!, "0")))</f>
        <v>0</v>
      </c>
      <c r="C611" s="14">
        <v>0.0</v>
      </c>
      <c r="D611" s="22">
        <f t="shared" si="128"/>
        <v>0</v>
      </c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18" t="s">
        <v>7</v>
      </c>
      <c r="B612" s="7"/>
      <c r="C612" s="8"/>
      <c r="D612" s="19">
        <f>SUM(D609:D611)</f>
        <v>0</v>
      </c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6" t="s">
        <v>30</v>
      </c>
      <c r="B613" s="7"/>
      <c r="C613" s="7"/>
      <c r="D613" s="8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10" t="s">
        <v>31</v>
      </c>
      <c r="B614" s="10" t="s">
        <v>18</v>
      </c>
      <c r="C614" s="10" t="s">
        <v>19</v>
      </c>
      <c r="D614" s="10" t="s">
        <v>7</v>
      </c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14"/>
      <c r="B615" s="21">
        <v>0.0</v>
      </c>
      <c r="C615" s="14">
        <v>0.0</v>
      </c>
      <c r="D615" s="22">
        <f t="shared" ref="D615:D617" si="129">C615*B615</f>
        <v>0</v>
      </c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14"/>
      <c r="B616" s="21">
        <f t="shared" ref="B616:B617" si="130">0</f>
        <v>0</v>
      </c>
      <c r="C616" s="14">
        <v>0.0</v>
      </c>
      <c r="D616" s="22">
        <f t="shared" si="129"/>
        <v>0</v>
      </c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14"/>
      <c r="B617" s="21">
        <f t="shared" si="130"/>
        <v>0</v>
      </c>
      <c r="C617" s="14">
        <v>0.0</v>
      </c>
      <c r="D617" s="22">
        <f t="shared" si="129"/>
        <v>0</v>
      </c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18" t="s">
        <v>7</v>
      </c>
      <c r="B618" s="7"/>
      <c r="C618" s="8"/>
      <c r="D618" s="19">
        <f>SUM(D615:D617)</f>
        <v>0</v>
      </c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6" t="s">
        <v>33</v>
      </c>
      <c r="B619" s="7"/>
      <c r="C619" s="7"/>
      <c r="D619" s="8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10" t="s">
        <v>34</v>
      </c>
      <c r="B620" s="10" t="s">
        <v>18</v>
      </c>
      <c r="C620" s="10" t="s">
        <v>35</v>
      </c>
      <c r="D620" s="10" t="s">
        <v>7</v>
      </c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14"/>
      <c r="B621" s="21">
        <v>0.0</v>
      </c>
      <c r="C621" s="14">
        <v>0.0</v>
      </c>
      <c r="D621" s="22">
        <f t="shared" ref="D621:D623" si="131">C621*B621</f>
        <v>0</v>
      </c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14"/>
      <c r="B622" s="21">
        <f t="shared" ref="B622:B623" si="132">0</f>
        <v>0</v>
      </c>
      <c r="C622" s="14">
        <v>0.0</v>
      </c>
      <c r="D622" s="22">
        <f t="shared" si="131"/>
        <v>0</v>
      </c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14"/>
      <c r="B623" s="21">
        <f t="shared" si="132"/>
        <v>0</v>
      </c>
      <c r="C623" s="14">
        <v>0.0</v>
      </c>
      <c r="D623" s="22">
        <f t="shared" si="131"/>
        <v>0</v>
      </c>
      <c r="E623" s="9"/>
      <c r="F623" s="9"/>
      <c r="G623" s="9"/>
      <c r="H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18" t="s">
        <v>7</v>
      </c>
      <c r="B624" s="7"/>
      <c r="C624" s="8"/>
      <c r="D624" s="19">
        <f>SUM(D621:D623)</f>
        <v>0</v>
      </c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9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216">
    <mergeCell ref="A1:I1"/>
    <mergeCell ref="A2:E2"/>
    <mergeCell ref="F2:G2"/>
    <mergeCell ref="A14:D14"/>
    <mergeCell ref="A15:E15"/>
    <mergeCell ref="F15:G15"/>
    <mergeCell ref="A22:D22"/>
    <mergeCell ref="A23:D23"/>
    <mergeCell ref="A28:C28"/>
    <mergeCell ref="A29:D29"/>
    <mergeCell ref="A34:C34"/>
    <mergeCell ref="A35:D35"/>
    <mergeCell ref="E35:F35"/>
    <mergeCell ref="A41:D41"/>
    <mergeCell ref="A40:C40"/>
    <mergeCell ref="A46:C46"/>
    <mergeCell ref="A47:D47"/>
    <mergeCell ref="A52:C52"/>
    <mergeCell ref="A53:I53"/>
    <mergeCell ref="A54:E54"/>
    <mergeCell ref="F54:G54"/>
    <mergeCell ref="A66:D66"/>
    <mergeCell ref="A67:E67"/>
    <mergeCell ref="F67:G67"/>
    <mergeCell ref="A74:D74"/>
    <mergeCell ref="A75:D75"/>
    <mergeCell ref="A80:C80"/>
    <mergeCell ref="A81:D81"/>
    <mergeCell ref="A86:C86"/>
    <mergeCell ref="A87:D87"/>
    <mergeCell ref="E87:F87"/>
    <mergeCell ref="A92:C92"/>
    <mergeCell ref="A93:D93"/>
    <mergeCell ref="A98:C98"/>
    <mergeCell ref="A99:D99"/>
    <mergeCell ref="A104:C104"/>
    <mergeCell ref="A105:I105"/>
    <mergeCell ref="A106:E106"/>
    <mergeCell ref="F106:G106"/>
    <mergeCell ref="A118:D118"/>
    <mergeCell ref="A119:E119"/>
    <mergeCell ref="F119:G119"/>
    <mergeCell ref="A126:D126"/>
    <mergeCell ref="A127:D127"/>
    <mergeCell ref="A132:C132"/>
    <mergeCell ref="A133:D133"/>
    <mergeCell ref="A138:C138"/>
    <mergeCell ref="A139:D139"/>
    <mergeCell ref="E139:F139"/>
    <mergeCell ref="A144:C144"/>
    <mergeCell ref="A145:D145"/>
    <mergeCell ref="A150:C150"/>
    <mergeCell ref="A151:D151"/>
    <mergeCell ref="A157:I157"/>
    <mergeCell ref="A158:E158"/>
    <mergeCell ref="F158:G158"/>
    <mergeCell ref="A156:C156"/>
    <mergeCell ref="A170:D170"/>
    <mergeCell ref="A171:E171"/>
    <mergeCell ref="F171:G171"/>
    <mergeCell ref="A178:D178"/>
    <mergeCell ref="A179:D179"/>
    <mergeCell ref="A185:D185"/>
    <mergeCell ref="A184:C184"/>
    <mergeCell ref="A190:C190"/>
    <mergeCell ref="A191:D191"/>
    <mergeCell ref="E191:F191"/>
    <mergeCell ref="A196:C196"/>
    <mergeCell ref="A197:D197"/>
    <mergeCell ref="A203:D203"/>
    <mergeCell ref="A202:C202"/>
    <mergeCell ref="A208:C208"/>
    <mergeCell ref="A209:I209"/>
    <mergeCell ref="A210:E210"/>
    <mergeCell ref="F210:G210"/>
    <mergeCell ref="A223:E223"/>
    <mergeCell ref="F223:G223"/>
    <mergeCell ref="A222:D222"/>
    <mergeCell ref="A230:D230"/>
    <mergeCell ref="A231:D231"/>
    <mergeCell ref="A236:C236"/>
    <mergeCell ref="A237:D237"/>
    <mergeCell ref="A243:D243"/>
    <mergeCell ref="E243:F243"/>
    <mergeCell ref="A242:C242"/>
    <mergeCell ref="A248:C248"/>
    <mergeCell ref="A249:D249"/>
    <mergeCell ref="A254:C254"/>
    <mergeCell ref="A255:D255"/>
    <mergeCell ref="A260:C260"/>
    <mergeCell ref="A261:I261"/>
    <mergeCell ref="A262:E262"/>
    <mergeCell ref="F262:G262"/>
    <mergeCell ref="A274:D274"/>
    <mergeCell ref="A275:E275"/>
    <mergeCell ref="F275:G275"/>
    <mergeCell ref="A282:D282"/>
    <mergeCell ref="A283:D283"/>
    <mergeCell ref="A288:C288"/>
    <mergeCell ref="A289:D289"/>
    <mergeCell ref="A294:C294"/>
    <mergeCell ref="A295:D295"/>
    <mergeCell ref="E295:F295"/>
    <mergeCell ref="A300:C300"/>
    <mergeCell ref="A301:D301"/>
    <mergeCell ref="A306:C306"/>
    <mergeCell ref="A307:D307"/>
    <mergeCell ref="A312:C312"/>
    <mergeCell ref="A313:I313"/>
    <mergeCell ref="A314:E314"/>
    <mergeCell ref="F314:G314"/>
    <mergeCell ref="A326:D326"/>
    <mergeCell ref="A327:E327"/>
    <mergeCell ref="F327:G327"/>
    <mergeCell ref="A334:D334"/>
    <mergeCell ref="A335:D335"/>
    <mergeCell ref="A340:C340"/>
    <mergeCell ref="A341:D341"/>
    <mergeCell ref="A346:C346"/>
    <mergeCell ref="A365:I365"/>
    <mergeCell ref="A366:E366"/>
    <mergeCell ref="F366:G366"/>
    <mergeCell ref="A347:D347"/>
    <mergeCell ref="E347:F347"/>
    <mergeCell ref="A352:C352"/>
    <mergeCell ref="A353:D353"/>
    <mergeCell ref="A358:C358"/>
    <mergeCell ref="A359:D359"/>
    <mergeCell ref="A364:C364"/>
    <mergeCell ref="A378:D378"/>
    <mergeCell ref="A379:E379"/>
    <mergeCell ref="F379:G379"/>
    <mergeCell ref="A386:D386"/>
    <mergeCell ref="A387:D387"/>
    <mergeCell ref="A392:C392"/>
    <mergeCell ref="A393:D393"/>
    <mergeCell ref="A398:C398"/>
    <mergeCell ref="A399:D399"/>
    <mergeCell ref="E399:F399"/>
    <mergeCell ref="A404:C404"/>
    <mergeCell ref="A405:D405"/>
    <mergeCell ref="A410:C410"/>
    <mergeCell ref="A411:D411"/>
    <mergeCell ref="A554:C554"/>
    <mergeCell ref="A560:C560"/>
    <mergeCell ref="A561:D561"/>
    <mergeCell ref="A566:C566"/>
    <mergeCell ref="A567:D567"/>
    <mergeCell ref="A572:C572"/>
    <mergeCell ref="A573:I573"/>
    <mergeCell ref="A574:E574"/>
    <mergeCell ref="F574:G574"/>
    <mergeCell ref="A586:D586"/>
    <mergeCell ref="A587:E587"/>
    <mergeCell ref="F587:G587"/>
    <mergeCell ref="A594:D594"/>
    <mergeCell ref="A595:D595"/>
    <mergeCell ref="A618:C618"/>
    <mergeCell ref="A619:D619"/>
    <mergeCell ref="A624:C624"/>
    <mergeCell ref="A600:C600"/>
    <mergeCell ref="A601:D601"/>
    <mergeCell ref="A606:C606"/>
    <mergeCell ref="A607:D607"/>
    <mergeCell ref="E607:F607"/>
    <mergeCell ref="A612:C612"/>
    <mergeCell ref="A613:D613"/>
    <mergeCell ref="A416:C416"/>
    <mergeCell ref="A417:I417"/>
    <mergeCell ref="A418:E418"/>
    <mergeCell ref="F418:G418"/>
    <mergeCell ref="A430:D430"/>
    <mergeCell ref="A431:E431"/>
    <mergeCell ref="F431:G431"/>
    <mergeCell ref="A438:D438"/>
    <mergeCell ref="A439:D439"/>
    <mergeCell ref="A444:C444"/>
    <mergeCell ref="A445:D445"/>
    <mergeCell ref="A450:C450"/>
    <mergeCell ref="A451:D451"/>
    <mergeCell ref="E451:F451"/>
    <mergeCell ref="A456:C456"/>
    <mergeCell ref="A457:D457"/>
    <mergeCell ref="A462:C462"/>
    <mergeCell ref="A463:D463"/>
    <mergeCell ref="A469:I469"/>
    <mergeCell ref="A470:E470"/>
    <mergeCell ref="F470:G470"/>
    <mergeCell ref="A468:C468"/>
    <mergeCell ref="A482:D482"/>
    <mergeCell ref="A483:E483"/>
    <mergeCell ref="F483:G483"/>
    <mergeCell ref="A490:D490"/>
    <mergeCell ref="A491:D491"/>
    <mergeCell ref="A497:D497"/>
    <mergeCell ref="A496:C496"/>
    <mergeCell ref="A502:C502"/>
    <mergeCell ref="A503:D503"/>
    <mergeCell ref="E503:F503"/>
    <mergeCell ref="A508:C508"/>
    <mergeCell ref="A509:D509"/>
    <mergeCell ref="A515:D515"/>
    <mergeCell ref="A514:C514"/>
    <mergeCell ref="A520:C520"/>
    <mergeCell ref="A521:I521"/>
    <mergeCell ref="A522:E522"/>
    <mergeCell ref="F522:G522"/>
    <mergeCell ref="A535:E535"/>
    <mergeCell ref="F535:G535"/>
    <mergeCell ref="A534:D534"/>
    <mergeCell ref="A542:D542"/>
    <mergeCell ref="A543:D543"/>
    <mergeCell ref="A548:C548"/>
    <mergeCell ref="A549:D549"/>
    <mergeCell ref="A555:D555"/>
    <mergeCell ref="E555:F555"/>
  </mergeCells>
  <printOptions/>
  <pageMargins bottom="0.787401575" footer="0.0" header="0.0" left="0.511811024" right="0.511811024" top="0.787401575"/>
  <pageSetup paperSize="9" scale="54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4.86"/>
    <col customWidth="1" min="2" max="2" width="15.71"/>
    <col customWidth="1" min="3" max="3" width="20.29"/>
    <col customWidth="1" min="4" max="4" width="13.29"/>
    <col customWidth="1" min="5" max="5" width="16.43"/>
    <col customWidth="1" min="6" max="6" width="10.29"/>
    <col customWidth="1" min="7" max="7" width="17.86"/>
    <col customWidth="1" min="8" max="8" width="12.71"/>
    <col customWidth="1" min="9" max="9" width="20.29"/>
    <col customWidth="1" min="10" max="22" width="8.71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4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0"/>
      <c r="X1" s="30"/>
      <c r="Y1" s="30"/>
      <c r="Z1" s="30"/>
    </row>
    <row r="2" ht="19.5" customHeight="1">
      <c r="A2" s="32" t="s">
        <v>52</v>
      </c>
      <c r="B2" s="32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0"/>
      <c r="X2" s="30"/>
      <c r="Y2" s="30"/>
      <c r="Z2" s="30"/>
    </row>
    <row r="3" ht="19.5" customHeight="1">
      <c r="A3" s="34" t="s">
        <v>53</v>
      </c>
      <c r="B3" s="35">
        <v>200.0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0"/>
      <c r="X3" s="30"/>
      <c r="Y3" s="30"/>
      <c r="Z3" s="30"/>
    </row>
    <row r="4" ht="19.5" customHeight="1">
      <c r="A4" s="34" t="s">
        <v>54</v>
      </c>
      <c r="B4" s="35">
        <v>0.0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0"/>
      <c r="X4" s="30"/>
      <c r="Y4" s="30"/>
      <c r="Z4" s="30"/>
    </row>
    <row r="5" ht="19.5" customHeight="1">
      <c r="A5" s="34" t="s">
        <v>55</v>
      </c>
      <c r="B5" s="35">
        <v>150.0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0"/>
      <c r="X5" s="30"/>
      <c r="Y5" s="30"/>
      <c r="Z5" s="30"/>
    </row>
    <row r="6" ht="19.5" customHeight="1">
      <c r="A6" s="34" t="s">
        <v>56</v>
      </c>
      <c r="B6" s="35">
        <v>130.0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0"/>
      <c r="X6" s="30"/>
      <c r="Y6" s="30"/>
      <c r="Z6" s="30"/>
    </row>
    <row r="7" ht="19.5" customHeight="1">
      <c r="A7" s="34" t="s">
        <v>57</v>
      </c>
      <c r="B7" s="35">
        <v>0.0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0"/>
      <c r="X7" s="30"/>
      <c r="Y7" s="30"/>
      <c r="Z7" s="30"/>
    </row>
    <row r="8" ht="19.5" customHeight="1">
      <c r="A8" s="34" t="s">
        <v>58</v>
      </c>
      <c r="B8" s="35">
        <v>500.0</v>
      </c>
      <c r="C8" s="33"/>
      <c r="D8" s="33"/>
      <c r="E8" s="33"/>
      <c r="F8" s="36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0"/>
      <c r="X8" s="30"/>
      <c r="Y8" s="30"/>
      <c r="Z8" s="30"/>
    </row>
    <row r="9" ht="19.5" customHeight="1">
      <c r="A9" s="34" t="s">
        <v>59</v>
      </c>
      <c r="B9" s="35">
        <v>0.0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0"/>
      <c r="X9" s="30"/>
      <c r="Y9" s="30"/>
      <c r="Z9" s="30"/>
    </row>
    <row r="10" ht="19.5" customHeight="1">
      <c r="A10" s="34" t="s">
        <v>60</v>
      </c>
      <c r="B10" s="35">
        <v>0.0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0"/>
      <c r="X10" s="30"/>
      <c r="Y10" s="30"/>
      <c r="Z10" s="30"/>
    </row>
    <row r="11" ht="19.5" customHeight="1">
      <c r="A11" s="37" t="s">
        <v>7</v>
      </c>
      <c r="B11" s="38">
        <f>SUM(B3:B10)</f>
        <v>980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0"/>
      <c r="X11" s="30"/>
      <c r="Y11" s="30"/>
      <c r="Z11" s="30"/>
    </row>
    <row r="12" ht="19.5" customHeight="1">
      <c r="A12" s="39" t="s">
        <v>61</v>
      </c>
      <c r="B12" s="39" t="s">
        <v>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0"/>
      <c r="X12" s="30"/>
      <c r="Y12" s="30"/>
      <c r="Z12" s="30"/>
    </row>
    <row r="13" ht="19.5" customHeight="1">
      <c r="A13" s="34" t="s">
        <v>62</v>
      </c>
      <c r="B13" s="35">
        <v>50.0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0"/>
      <c r="X13" s="30"/>
      <c r="Y13" s="30"/>
      <c r="Z13" s="30"/>
    </row>
    <row r="14" ht="19.5" customHeight="1">
      <c r="A14" s="40" t="s">
        <v>63</v>
      </c>
      <c r="B14" s="35">
        <v>50.0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0"/>
      <c r="X14" s="30"/>
      <c r="Y14" s="30"/>
      <c r="Z14" s="30"/>
    </row>
    <row r="15" ht="19.5" customHeight="1">
      <c r="A15" s="34" t="s">
        <v>64</v>
      </c>
      <c r="B15" s="35">
        <v>500.0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0"/>
      <c r="X15" s="30"/>
      <c r="Y15" s="30"/>
      <c r="Z15" s="30"/>
    </row>
    <row r="16" ht="19.5" customHeight="1">
      <c r="A16" s="34" t="s">
        <v>65</v>
      </c>
      <c r="B16" s="35">
        <v>0.0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0"/>
      <c r="X16" s="30"/>
      <c r="Y16" s="30"/>
      <c r="Z16" s="30"/>
    </row>
    <row r="17" ht="19.5" customHeight="1">
      <c r="A17" s="34" t="s">
        <v>66</v>
      </c>
      <c r="B17" s="35">
        <v>0.0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0"/>
      <c r="X17" s="30"/>
      <c r="Y17" s="30"/>
      <c r="Z17" s="30"/>
    </row>
    <row r="18" ht="19.5" customHeight="1">
      <c r="A18" s="34" t="s">
        <v>67</v>
      </c>
      <c r="B18" s="35">
        <v>0.0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0"/>
      <c r="X18" s="30"/>
      <c r="Y18" s="30"/>
      <c r="Z18" s="30"/>
    </row>
    <row r="19" ht="19.5" customHeight="1">
      <c r="A19" s="37" t="s">
        <v>7</v>
      </c>
      <c r="B19" s="38">
        <f>SUM(B13:B18)</f>
        <v>600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0"/>
      <c r="X19" s="30"/>
      <c r="Y19" s="30"/>
      <c r="Z19" s="30"/>
    </row>
    <row r="20" ht="19.5" customHeight="1">
      <c r="A20" s="39" t="s">
        <v>68</v>
      </c>
      <c r="B20" s="39" t="s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0"/>
      <c r="X20" s="30"/>
      <c r="Y20" s="30"/>
      <c r="Z20" s="30"/>
    </row>
    <row r="21" ht="19.5" customHeight="1">
      <c r="A21" s="34" t="s">
        <v>69</v>
      </c>
      <c r="B21" s="35">
        <v>500.0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0"/>
      <c r="X21" s="30"/>
      <c r="Y21" s="30"/>
      <c r="Z21" s="30"/>
    </row>
    <row r="22" ht="19.5" customHeight="1">
      <c r="A22" s="34" t="s">
        <v>70</v>
      </c>
      <c r="B22" s="35">
        <v>500.0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0"/>
      <c r="X22" s="30"/>
      <c r="Y22" s="30"/>
      <c r="Z22" s="30"/>
    </row>
    <row r="23" ht="19.5" customHeight="1">
      <c r="A23" s="34"/>
      <c r="B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0"/>
      <c r="X23" s="30"/>
      <c r="Y23" s="30"/>
      <c r="Z23" s="30"/>
    </row>
    <row r="24" ht="19.5" customHeight="1">
      <c r="A24" s="34" t="s">
        <v>67</v>
      </c>
      <c r="B24" s="35">
        <v>0.0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0"/>
      <c r="X24" s="30"/>
      <c r="Y24" s="30"/>
      <c r="Z24" s="30"/>
    </row>
    <row r="25" ht="19.5" customHeight="1">
      <c r="A25" s="34" t="s">
        <v>67</v>
      </c>
      <c r="B25" s="35">
        <v>0.0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0"/>
      <c r="X25" s="30"/>
      <c r="Y25" s="30"/>
      <c r="Z25" s="30"/>
    </row>
    <row r="26" ht="19.5" customHeight="1">
      <c r="A26" s="37" t="s">
        <v>7</v>
      </c>
      <c r="B26" s="38">
        <f>SUM(B21:B25)</f>
        <v>1000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0"/>
      <c r="X26" s="30"/>
      <c r="Y26" s="30"/>
      <c r="Z26" s="30"/>
    </row>
    <row r="27" ht="19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0"/>
      <c r="X27" s="30"/>
      <c r="Y27" s="30"/>
      <c r="Z27" s="30"/>
    </row>
    <row r="28">
      <c r="A28" s="2" t="s">
        <v>36</v>
      </c>
      <c r="B28" s="3"/>
      <c r="C28" s="3"/>
      <c r="D28" s="3"/>
      <c r="E28" s="3"/>
      <c r="F28" s="3"/>
      <c r="G28" s="3"/>
      <c r="H28" s="3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0"/>
      <c r="X28" s="30"/>
      <c r="Y28" s="30"/>
      <c r="Z28" s="30"/>
    </row>
    <row r="29" ht="19.5" customHeight="1">
      <c r="A29" s="39" t="s">
        <v>52</v>
      </c>
      <c r="B29" s="39" t="s">
        <v>18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0"/>
      <c r="X29" s="30"/>
      <c r="Y29" s="30"/>
      <c r="Z29" s="30"/>
    </row>
    <row r="30" ht="19.5" customHeight="1">
      <c r="A30" s="34" t="s">
        <v>53</v>
      </c>
      <c r="B30" s="35">
        <v>0.0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0"/>
      <c r="X30" s="30"/>
      <c r="Y30" s="30"/>
      <c r="Z30" s="30"/>
    </row>
    <row r="31" ht="19.5" customHeight="1">
      <c r="A31" s="34" t="s">
        <v>54</v>
      </c>
      <c r="B31" s="35">
        <v>0.0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0"/>
      <c r="X31" s="30"/>
      <c r="Y31" s="30"/>
      <c r="Z31" s="30"/>
    </row>
    <row r="32" ht="19.5" customHeight="1">
      <c r="A32" s="34" t="s">
        <v>55</v>
      </c>
      <c r="B32" s="35">
        <v>0.0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0"/>
      <c r="X32" s="30"/>
      <c r="Y32" s="30"/>
      <c r="Z32" s="30"/>
    </row>
    <row r="33" ht="19.5" customHeight="1">
      <c r="A33" s="34" t="s">
        <v>56</v>
      </c>
      <c r="B33" s="35">
        <v>0.0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0"/>
      <c r="X33" s="30"/>
      <c r="Y33" s="30"/>
      <c r="Z33" s="30"/>
    </row>
    <row r="34" ht="19.5" customHeight="1">
      <c r="A34" s="34" t="s">
        <v>57</v>
      </c>
      <c r="B34" s="35">
        <v>0.0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0"/>
      <c r="X34" s="30"/>
      <c r="Y34" s="30"/>
      <c r="Z34" s="30"/>
    </row>
    <row r="35" ht="19.5" customHeight="1">
      <c r="A35" s="34" t="s">
        <v>58</v>
      </c>
      <c r="B35" s="35">
        <v>0.0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0"/>
      <c r="X35" s="30"/>
      <c r="Y35" s="30"/>
      <c r="Z35" s="30"/>
    </row>
    <row r="36" ht="19.5" customHeight="1">
      <c r="A36" s="34" t="s">
        <v>59</v>
      </c>
      <c r="B36" s="35">
        <v>0.0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0"/>
      <c r="X36" s="30"/>
      <c r="Y36" s="30"/>
      <c r="Z36" s="30"/>
    </row>
    <row r="37" ht="19.5" customHeight="1">
      <c r="A37" s="34" t="s">
        <v>60</v>
      </c>
      <c r="B37" s="35">
        <v>0.0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0"/>
      <c r="X37" s="30"/>
      <c r="Y37" s="30"/>
      <c r="Z37" s="30"/>
    </row>
    <row r="38" ht="19.5" customHeight="1">
      <c r="A38" s="37" t="s">
        <v>7</v>
      </c>
      <c r="B38" s="38">
        <f>SUM(B30:B37)</f>
        <v>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0"/>
      <c r="X38" s="30"/>
      <c r="Y38" s="30"/>
      <c r="Z38" s="30"/>
    </row>
    <row r="39" ht="19.5" customHeight="1">
      <c r="A39" s="39" t="s">
        <v>61</v>
      </c>
      <c r="B39" s="39" t="s">
        <v>18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0"/>
      <c r="X39" s="30"/>
      <c r="Y39" s="30"/>
      <c r="Z39" s="30"/>
    </row>
    <row r="40" ht="19.5" customHeight="1">
      <c r="A40" s="34" t="s">
        <v>62</v>
      </c>
      <c r="B40" s="35">
        <v>0.0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0"/>
      <c r="X40" s="30"/>
      <c r="Y40" s="30"/>
      <c r="Z40" s="30"/>
    </row>
    <row r="41" ht="19.5" customHeight="1">
      <c r="A41" s="34" t="s">
        <v>63</v>
      </c>
      <c r="B41" s="35">
        <v>0.0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0"/>
      <c r="X41" s="30"/>
      <c r="Y41" s="30"/>
      <c r="Z41" s="30"/>
    </row>
    <row r="42" ht="19.5" customHeight="1">
      <c r="A42" s="34" t="s">
        <v>64</v>
      </c>
      <c r="B42" s="35">
        <v>0.0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0"/>
      <c r="X42" s="30"/>
      <c r="Y42" s="30"/>
      <c r="Z42" s="30"/>
    </row>
    <row r="43" ht="19.5" customHeight="1">
      <c r="A43" s="34" t="s">
        <v>65</v>
      </c>
      <c r="B43" s="35">
        <v>0.0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0"/>
      <c r="X43" s="30"/>
      <c r="Y43" s="30"/>
      <c r="Z43" s="30"/>
    </row>
    <row r="44" ht="19.5" customHeight="1">
      <c r="A44" s="34" t="s">
        <v>66</v>
      </c>
      <c r="B44" s="35">
        <v>0.0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0"/>
      <c r="X44" s="30"/>
      <c r="Y44" s="30"/>
      <c r="Z44" s="30"/>
    </row>
    <row r="45" ht="19.5" customHeight="1">
      <c r="A45" s="34" t="s">
        <v>67</v>
      </c>
      <c r="B45" s="35">
        <v>0.0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0"/>
      <c r="X45" s="30"/>
      <c r="Y45" s="30"/>
      <c r="Z45" s="30"/>
    </row>
    <row r="46" ht="19.5" customHeight="1">
      <c r="A46" s="37" t="s">
        <v>7</v>
      </c>
      <c r="B46" s="38">
        <f>SUM(B40:B45)</f>
        <v>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0"/>
      <c r="X46" s="30"/>
      <c r="Y46" s="30"/>
      <c r="Z46" s="30"/>
    </row>
    <row r="47" ht="19.5" customHeight="1">
      <c r="A47" s="39" t="s">
        <v>68</v>
      </c>
      <c r="B47" s="39" t="s">
        <v>18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0"/>
      <c r="X47" s="30"/>
      <c r="Y47" s="30"/>
      <c r="Z47" s="30"/>
    </row>
    <row r="48" ht="19.5" customHeight="1">
      <c r="A48" s="34" t="s">
        <v>69</v>
      </c>
      <c r="B48" s="35">
        <v>0.0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0"/>
      <c r="X48" s="30"/>
      <c r="Y48" s="30"/>
      <c r="Z48" s="30"/>
    </row>
    <row r="49" ht="19.5" customHeight="1">
      <c r="A49" s="34" t="s">
        <v>70</v>
      </c>
      <c r="B49" s="35">
        <v>0.0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0"/>
      <c r="X49" s="30"/>
      <c r="Y49" s="30"/>
      <c r="Z49" s="30"/>
    </row>
    <row r="50" ht="19.5" customHeight="1">
      <c r="A50" s="34" t="s">
        <v>71</v>
      </c>
      <c r="B50" s="35">
        <v>0.0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0"/>
      <c r="X50" s="30"/>
      <c r="Y50" s="30"/>
      <c r="Z50" s="30"/>
    </row>
    <row r="51" ht="19.5" customHeight="1">
      <c r="A51" s="34" t="s">
        <v>67</v>
      </c>
      <c r="B51" s="35">
        <v>0.0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0"/>
      <c r="X51" s="30"/>
      <c r="Y51" s="30"/>
      <c r="Z51" s="30"/>
    </row>
    <row r="52" ht="19.5" customHeight="1">
      <c r="A52" s="34" t="s">
        <v>67</v>
      </c>
      <c r="B52" s="35">
        <v>0.0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0"/>
      <c r="X52" s="30"/>
      <c r="Y52" s="30"/>
      <c r="Z52" s="30"/>
    </row>
    <row r="53" ht="19.5" customHeight="1">
      <c r="A53" s="37" t="s">
        <v>7</v>
      </c>
      <c r="B53" s="38">
        <f>SUM(B48:B52)</f>
        <v>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0"/>
      <c r="X53" s="30"/>
      <c r="Y53" s="30"/>
      <c r="Z53" s="30"/>
    </row>
    <row r="54" ht="19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0"/>
      <c r="X54" s="30"/>
      <c r="Y54" s="30"/>
      <c r="Z54" s="30"/>
    </row>
    <row r="55">
      <c r="A55" s="2" t="s">
        <v>41</v>
      </c>
      <c r="B55" s="3"/>
      <c r="C55" s="3"/>
      <c r="D55" s="3"/>
      <c r="E55" s="3"/>
      <c r="F55" s="3"/>
      <c r="G55" s="3"/>
      <c r="H55" s="3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0"/>
      <c r="X55" s="30"/>
      <c r="Y55" s="30"/>
      <c r="Z55" s="30"/>
    </row>
    <row r="56" ht="19.5" customHeight="1">
      <c r="A56" s="39" t="s">
        <v>52</v>
      </c>
      <c r="B56" s="39" t="s">
        <v>18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0"/>
      <c r="X56" s="30"/>
      <c r="Y56" s="30"/>
      <c r="Z56" s="30"/>
    </row>
    <row r="57" ht="19.5" customHeight="1">
      <c r="A57" s="34" t="s">
        <v>53</v>
      </c>
      <c r="B57" s="35">
        <v>0.0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0"/>
      <c r="X57" s="30"/>
      <c r="Y57" s="30"/>
      <c r="Z57" s="30"/>
    </row>
    <row r="58" ht="19.5" customHeight="1">
      <c r="A58" s="34" t="s">
        <v>54</v>
      </c>
      <c r="B58" s="35">
        <v>0.0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0"/>
      <c r="X58" s="30"/>
      <c r="Y58" s="30"/>
      <c r="Z58" s="30"/>
    </row>
    <row r="59" ht="19.5" customHeight="1">
      <c r="A59" s="34" t="s">
        <v>55</v>
      </c>
      <c r="B59" s="35">
        <v>0.0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0"/>
      <c r="X59" s="30"/>
      <c r="Y59" s="30"/>
      <c r="Z59" s="30"/>
    </row>
    <row r="60" ht="19.5" customHeight="1">
      <c r="A60" s="34" t="s">
        <v>56</v>
      </c>
      <c r="B60" s="35">
        <v>0.0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0"/>
      <c r="X60" s="30"/>
      <c r="Y60" s="30"/>
      <c r="Z60" s="30"/>
    </row>
    <row r="61" ht="19.5" customHeight="1">
      <c r="A61" s="34" t="s">
        <v>57</v>
      </c>
      <c r="B61" s="35">
        <v>0.0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0"/>
      <c r="X61" s="30"/>
      <c r="Y61" s="30"/>
      <c r="Z61" s="30"/>
    </row>
    <row r="62" ht="19.5" customHeight="1">
      <c r="A62" s="34" t="s">
        <v>58</v>
      </c>
      <c r="B62" s="35">
        <v>0.0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0"/>
      <c r="X62" s="30"/>
      <c r="Y62" s="30"/>
      <c r="Z62" s="30"/>
    </row>
    <row r="63" ht="19.5" customHeight="1">
      <c r="A63" s="34" t="s">
        <v>59</v>
      </c>
      <c r="B63" s="35">
        <v>0.0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0"/>
      <c r="X63" s="30"/>
      <c r="Y63" s="30"/>
      <c r="Z63" s="30"/>
    </row>
    <row r="64" ht="19.5" customHeight="1">
      <c r="A64" s="34" t="s">
        <v>60</v>
      </c>
      <c r="B64" s="35">
        <v>0.0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0"/>
      <c r="X64" s="30"/>
      <c r="Y64" s="30"/>
      <c r="Z64" s="30"/>
    </row>
    <row r="65" ht="19.5" customHeight="1">
      <c r="A65" s="37" t="s">
        <v>7</v>
      </c>
      <c r="B65" s="38">
        <f>SUM(B57:B64)</f>
        <v>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0"/>
      <c r="X65" s="30"/>
      <c r="Y65" s="30"/>
      <c r="Z65" s="30"/>
    </row>
    <row r="66" ht="19.5" customHeight="1">
      <c r="A66" s="39" t="s">
        <v>61</v>
      </c>
      <c r="B66" s="39" t="s">
        <v>18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0"/>
      <c r="X66" s="30"/>
      <c r="Y66" s="30"/>
      <c r="Z66" s="30"/>
    </row>
    <row r="67" ht="19.5" customHeight="1">
      <c r="A67" s="34" t="s">
        <v>62</v>
      </c>
      <c r="B67" s="35">
        <v>0.0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0"/>
      <c r="X67" s="30"/>
      <c r="Y67" s="30"/>
      <c r="Z67" s="30"/>
    </row>
    <row r="68" ht="19.5" customHeight="1">
      <c r="A68" s="34" t="s">
        <v>63</v>
      </c>
      <c r="B68" s="35">
        <v>0.0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0"/>
      <c r="X68" s="30"/>
      <c r="Y68" s="30"/>
      <c r="Z68" s="30"/>
    </row>
    <row r="69" ht="19.5" customHeight="1">
      <c r="A69" s="34" t="s">
        <v>64</v>
      </c>
      <c r="B69" s="35">
        <v>0.0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0"/>
      <c r="X69" s="30"/>
      <c r="Y69" s="30"/>
      <c r="Z69" s="30"/>
    </row>
    <row r="70" ht="19.5" customHeight="1">
      <c r="A70" s="34" t="s">
        <v>65</v>
      </c>
      <c r="B70" s="35">
        <v>0.0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0"/>
      <c r="X70" s="30"/>
      <c r="Y70" s="30"/>
      <c r="Z70" s="30"/>
    </row>
    <row r="71" ht="19.5" customHeight="1">
      <c r="A71" s="34" t="s">
        <v>66</v>
      </c>
      <c r="B71" s="35">
        <v>0.0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0"/>
      <c r="X71" s="30"/>
      <c r="Y71" s="30"/>
      <c r="Z71" s="30"/>
    </row>
    <row r="72" ht="19.5" customHeight="1">
      <c r="A72" s="34" t="s">
        <v>67</v>
      </c>
      <c r="B72" s="35">
        <v>0.0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0"/>
      <c r="X72" s="30"/>
      <c r="Y72" s="30"/>
      <c r="Z72" s="30"/>
    </row>
    <row r="73" ht="19.5" customHeight="1">
      <c r="A73" s="37" t="s">
        <v>7</v>
      </c>
      <c r="B73" s="38">
        <f>SUM(B67:B72)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0"/>
      <c r="X73" s="30"/>
      <c r="Y73" s="30"/>
      <c r="Z73" s="30"/>
    </row>
    <row r="74" ht="19.5" customHeight="1">
      <c r="A74" s="39" t="s">
        <v>68</v>
      </c>
      <c r="B74" s="39" t="s">
        <v>18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0"/>
      <c r="X74" s="30"/>
      <c r="Y74" s="30"/>
      <c r="Z74" s="30"/>
    </row>
    <row r="75" ht="19.5" customHeight="1">
      <c r="A75" s="34" t="s">
        <v>69</v>
      </c>
      <c r="B75" s="35">
        <v>0.0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0"/>
      <c r="X75" s="30"/>
      <c r="Y75" s="30"/>
      <c r="Z75" s="30"/>
    </row>
    <row r="76" ht="19.5" customHeight="1">
      <c r="A76" s="34" t="s">
        <v>70</v>
      </c>
      <c r="B76" s="35">
        <v>0.0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0"/>
      <c r="X76" s="30"/>
      <c r="Y76" s="30"/>
      <c r="Z76" s="30"/>
    </row>
    <row r="77" ht="19.5" customHeight="1">
      <c r="A77" s="34" t="s">
        <v>71</v>
      </c>
      <c r="B77" s="35">
        <v>0.0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0"/>
      <c r="X77" s="30"/>
      <c r="Y77" s="30"/>
      <c r="Z77" s="30"/>
    </row>
    <row r="78" ht="19.5" customHeight="1">
      <c r="A78" s="34" t="s">
        <v>67</v>
      </c>
      <c r="B78" s="35">
        <v>0.0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0"/>
      <c r="X78" s="30"/>
      <c r="Y78" s="30"/>
      <c r="Z78" s="30"/>
    </row>
    <row r="79" ht="19.5" customHeight="1">
      <c r="A79" s="34" t="s">
        <v>67</v>
      </c>
      <c r="B79" s="35">
        <v>0.0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0"/>
      <c r="X79" s="30"/>
      <c r="Y79" s="30"/>
      <c r="Z79" s="30"/>
    </row>
    <row r="80" ht="19.5" customHeight="1">
      <c r="A80" s="37" t="s">
        <v>7</v>
      </c>
      <c r="B80" s="38">
        <f>SUM(B75:B79)</f>
        <v>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0"/>
      <c r="X80" s="30"/>
      <c r="Y80" s="30"/>
      <c r="Z80" s="30"/>
    </row>
    <row r="81" ht="19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0"/>
      <c r="X81" s="30"/>
      <c r="Y81" s="30"/>
      <c r="Z81" s="30"/>
    </row>
    <row r="82">
      <c r="A82" s="2" t="s">
        <v>43</v>
      </c>
      <c r="B82" s="3"/>
      <c r="C82" s="3"/>
      <c r="D82" s="3"/>
      <c r="E82" s="3"/>
      <c r="F82" s="3"/>
      <c r="G82" s="3"/>
      <c r="H82" s="3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0"/>
      <c r="X82" s="30"/>
      <c r="Y82" s="30"/>
      <c r="Z82" s="30"/>
    </row>
    <row r="83" ht="19.5" customHeight="1">
      <c r="A83" s="39" t="s">
        <v>52</v>
      </c>
      <c r="B83" s="39" t="s">
        <v>18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0"/>
      <c r="X83" s="30"/>
      <c r="Y83" s="30"/>
      <c r="Z83" s="30"/>
    </row>
    <row r="84" ht="19.5" customHeight="1">
      <c r="A84" s="34" t="s">
        <v>53</v>
      </c>
      <c r="B84" s="35">
        <v>0.0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0"/>
      <c r="X84" s="30"/>
      <c r="Y84" s="30"/>
      <c r="Z84" s="30"/>
    </row>
    <row r="85" ht="19.5" customHeight="1">
      <c r="A85" s="34" t="s">
        <v>54</v>
      </c>
      <c r="B85" s="35">
        <v>0.0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0"/>
      <c r="X85" s="30"/>
      <c r="Y85" s="30"/>
      <c r="Z85" s="30"/>
    </row>
    <row r="86" ht="19.5" customHeight="1">
      <c r="A86" s="34" t="s">
        <v>55</v>
      </c>
      <c r="B86" s="35">
        <v>0.0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0"/>
      <c r="X86" s="30"/>
      <c r="Y86" s="30"/>
      <c r="Z86" s="30"/>
    </row>
    <row r="87" ht="19.5" customHeight="1">
      <c r="A87" s="34" t="s">
        <v>56</v>
      </c>
      <c r="B87" s="35">
        <v>0.0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0"/>
      <c r="X87" s="30"/>
      <c r="Y87" s="30"/>
      <c r="Z87" s="30"/>
    </row>
    <row r="88" ht="19.5" customHeight="1">
      <c r="A88" s="34" t="s">
        <v>57</v>
      </c>
      <c r="B88" s="35">
        <v>0.0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0"/>
      <c r="X88" s="30"/>
      <c r="Y88" s="30"/>
      <c r="Z88" s="30"/>
    </row>
    <row r="89" ht="19.5" customHeight="1">
      <c r="A89" s="34" t="s">
        <v>58</v>
      </c>
      <c r="B89" s="35">
        <v>0.0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0"/>
      <c r="X89" s="30"/>
      <c r="Y89" s="30"/>
      <c r="Z89" s="30"/>
    </row>
    <row r="90" ht="19.5" customHeight="1">
      <c r="A90" s="34" t="s">
        <v>59</v>
      </c>
      <c r="B90" s="35">
        <v>0.0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0"/>
      <c r="X90" s="30"/>
      <c r="Y90" s="30"/>
      <c r="Z90" s="30"/>
    </row>
    <row r="91" ht="19.5" customHeight="1">
      <c r="A91" s="34" t="s">
        <v>60</v>
      </c>
      <c r="B91" s="35">
        <v>0.0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0"/>
      <c r="X91" s="30"/>
      <c r="Y91" s="30"/>
      <c r="Z91" s="30"/>
    </row>
    <row r="92" ht="19.5" customHeight="1">
      <c r="A92" s="37" t="s">
        <v>7</v>
      </c>
      <c r="B92" s="38">
        <f>SUM(B84:B91)</f>
        <v>0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0"/>
      <c r="X92" s="30"/>
      <c r="Y92" s="30"/>
      <c r="Z92" s="30"/>
    </row>
    <row r="93" ht="19.5" customHeight="1">
      <c r="A93" s="39" t="s">
        <v>61</v>
      </c>
      <c r="B93" s="39" t="s">
        <v>18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0"/>
      <c r="X93" s="30"/>
      <c r="Y93" s="30"/>
      <c r="Z93" s="30"/>
    </row>
    <row r="94" ht="19.5" customHeight="1">
      <c r="A94" s="34" t="s">
        <v>62</v>
      </c>
      <c r="B94" s="35">
        <v>0.0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0"/>
      <c r="X94" s="30"/>
      <c r="Y94" s="30"/>
      <c r="Z94" s="30"/>
    </row>
    <row r="95" ht="19.5" customHeight="1">
      <c r="A95" s="34" t="s">
        <v>63</v>
      </c>
      <c r="B95" s="35">
        <v>0.0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0"/>
      <c r="X95" s="30"/>
      <c r="Y95" s="30"/>
      <c r="Z95" s="30"/>
    </row>
    <row r="96" ht="19.5" customHeight="1">
      <c r="A96" s="34" t="s">
        <v>64</v>
      </c>
      <c r="B96" s="35">
        <v>0.0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0"/>
      <c r="X96" s="30"/>
      <c r="Y96" s="30"/>
      <c r="Z96" s="30"/>
    </row>
    <row r="97" ht="19.5" customHeight="1">
      <c r="A97" s="34" t="s">
        <v>65</v>
      </c>
      <c r="B97" s="35">
        <v>0.0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0"/>
      <c r="X97" s="30"/>
      <c r="Y97" s="30"/>
      <c r="Z97" s="30"/>
    </row>
    <row r="98" ht="19.5" customHeight="1">
      <c r="A98" s="34" t="s">
        <v>66</v>
      </c>
      <c r="B98" s="35">
        <v>0.0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0"/>
      <c r="X98" s="30"/>
      <c r="Y98" s="30"/>
      <c r="Z98" s="30"/>
    </row>
    <row r="99" ht="19.5" customHeight="1">
      <c r="A99" s="34" t="s">
        <v>67</v>
      </c>
      <c r="B99" s="35">
        <v>0.0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0"/>
      <c r="X99" s="30"/>
      <c r="Y99" s="30"/>
      <c r="Z99" s="30"/>
    </row>
    <row r="100" ht="19.5" customHeight="1">
      <c r="A100" s="37" t="s">
        <v>7</v>
      </c>
      <c r="B100" s="38">
        <f>SUM(B94:B99)</f>
        <v>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0"/>
      <c r="X100" s="30"/>
      <c r="Y100" s="30"/>
      <c r="Z100" s="30"/>
    </row>
    <row r="101" ht="19.5" customHeight="1">
      <c r="A101" s="39" t="s">
        <v>68</v>
      </c>
      <c r="B101" s="39" t="s">
        <v>18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0"/>
      <c r="X101" s="30"/>
      <c r="Y101" s="30"/>
      <c r="Z101" s="30"/>
    </row>
    <row r="102" ht="19.5" customHeight="1">
      <c r="A102" s="34" t="s">
        <v>69</v>
      </c>
      <c r="B102" s="35">
        <v>0.0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0"/>
      <c r="X102" s="30"/>
      <c r="Y102" s="30"/>
      <c r="Z102" s="30"/>
    </row>
    <row r="103" ht="19.5" customHeight="1">
      <c r="A103" s="34" t="s">
        <v>70</v>
      </c>
      <c r="B103" s="35">
        <v>0.0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0"/>
      <c r="X103" s="30"/>
      <c r="Y103" s="30"/>
      <c r="Z103" s="30"/>
    </row>
    <row r="104" ht="19.5" customHeight="1">
      <c r="A104" s="34" t="s">
        <v>71</v>
      </c>
      <c r="B104" s="35">
        <v>0.0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0"/>
      <c r="X104" s="30"/>
      <c r="Y104" s="30"/>
      <c r="Z104" s="30"/>
    </row>
    <row r="105" ht="19.5" customHeight="1">
      <c r="A105" s="34" t="s">
        <v>67</v>
      </c>
      <c r="B105" s="35">
        <v>0.0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0"/>
      <c r="X105" s="30"/>
      <c r="Y105" s="30"/>
      <c r="Z105" s="30"/>
    </row>
    <row r="106" ht="19.5" customHeight="1">
      <c r="A106" s="34" t="s">
        <v>67</v>
      </c>
      <c r="B106" s="35">
        <v>0.0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0"/>
      <c r="X106" s="30"/>
      <c r="Y106" s="30"/>
      <c r="Z106" s="30"/>
    </row>
    <row r="107" ht="19.5" customHeight="1">
      <c r="A107" s="37" t="s">
        <v>7</v>
      </c>
      <c r="B107" s="38">
        <f>SUM(B102:B106)</f>
        <v>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0"/>
      <c r="X107" s="30"/>
      <c r="Y107" s="30"/>
      <c r="Z107" s="30"/>
    </row>
    <row r="108" ht="19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0"/>
      <c r="X108" s="30"/>
      <c r="Y108" s="30"/>
      <c r="Z108" s="30"/>
    </row>
    <row r="109">
      <c r="A109" s="2" t="s">
        <v>44</v>
      </c>
      <c r="B109" s="3"/>
      <c r="C109" s="3"/>
      <c r="D109" s="3"/>
      <c r="E109" s="3"/>
      <c r="F109" s="3"/>
      <c r="G109" s="3"/>
      <c r="H109" s="3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0"/>
      <c r="X109" s="30"/>
      <c r="Y109" s="30"/>
      <c r="Z109" s="30"/>
    </row>
    <row r="110" ht="19.5" customHeight="1">
      <c r="A110" s="39" t="s">
        <v>52</v>
      </c>
      <c r="B110" s="39" t="s">
        <v>18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0"/>
      <c r="X110" s="30"/>
      <c r="Y110" s="30"/>
      <c r="Z110" s="30"/>
    </row>
    <row r="111" ht="19.5" customHeight="1">
      <c r="A111" s="34" t="s">
        <v>53</v>
      </c>
      <c r="B111" s="35">
        <v>0.0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0"/>
      <c r="X111" s="30"/>
      <c r="Y111" s="30"/>
      <c r="Z111" s="30"/>
    </row>
    <row r="112" ht="19.5" customHeight="1">
      <c r="A112" s="34" t="s">
        <v>54</v>
      </c>
      <c r="B112" s="35">
        <v>0.0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0"/>
      <c r="X112" s="30"/>
      <c r="Y112" s="30"/>
      <c r="Z112" s="30"/>
    </row>
    <row r="113" ht="19.5" customHeight="1">
      <c r="A113" s="34" t="s">
        <v>55</v>
      </c>
      <c r="B113" s="35">
        <v>0.0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0"/>
      <c r="X113" s="30"/>
      <c r="Y113" s="30"/>
      <c r="Z113" s="30"/>
    </row>
    <row r="114" ht="19.5" customHeight="1">
      <c r="A114" s="34" t="s">
        <v>56</v>
      </c>
      <c r="B114" s="35">
        <v>0.0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0"/>
      <c r="X114" s="30"/>
      <c r="Y114" s="30"/>
      <c r="Z114" s="30"/>
    </row>
    <row r="115" ht="19.5" customHeight="1">
      <c r="A115" s="34" t="s">
        <v>57</v>
      </c>
      <c r="B115" s="35">
        <v>0.0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0"/>
      <c r="X115" s="30"/>
      <c r="Y115" s="30"/>
      <c r="Z115" s="30"/>
    </row>
    <row r="116" ht="19.5" customHeight="1">
      <c r="A116" s="34" t="s">
        <v>58</v>
      </c>
      <c r="B116" s="35">
        <v>0.0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0"/>
      <c r="X116" s="30"/>
      <c r="Y116" s="30"/>
      <c r="Z116" s="30"/>
    </row>
    <row r="117" ht="19.5" customHeight="1">
      <c r="A117" s="34" t="s">
        <v>59</v>
      </c>
      <c r="B117" s="35">
        <v>0.0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0"/>
      <c r="X117" s="30"/>
      <c r="Y117" s="30"/>
      <c r="Z117" s="30"/>
    </row>
    <row r="118" ht="19.5" customHeight="1">
      <c r="A118" s="34" t="s">
        <v>60</v>
      </c>
      <c r="B118" s="35">
        <v>0.0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0"/>
      <c r="X118" s="30"/>
      <c r="Y118" s="30"/>
      <c r="Z118" s="30"/>
    </row>
    <row r="119" ht="19.5" customHeight="1">
      <c r="A119" s="37" t="s">
        <v>7</v>
      </c>
      <c r="B119" s="38">
        <f>SUM(B111:B118)</f>
        <v>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0"/>
      <c r="X119" s="30"/>
      <c r="Y119" s="30"/>
      <c r="Z119" s="30"/>
    </row>
    <row r="120" ht="19.5" customHeight="1">
      <c r="A120" s="39" t="s">
        <v>61</v>
      </c>
      <c r="B120" s="39" t="s">
        <v>18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0"/>
      <c r="X120" s="30"/>
      <c r="Y120" s="30"/>
      <c r="Z120" s="30"/>
    </row>
    <row r="121" ht="19.5" customHeight="1">
      <c r="A121" s="34" t="s">
        <v>62</v>
      </c>
      <c r="B121" s="35">
        <v>0.0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</row>
    <row r="122" ht="19.5" customHeight="1">
      <c r="A122" s="34" t="s">
        <v>63</v>
      </c>
      <c r="B122" s="35">
        <v>0.0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0"/>
      <c r="X122" s="30"/>
      <c r="Y122" s="30"/>
      <c r="Z122" s="30"/>
    </row>
    <row r="123" ht="19.5" customHeight="1">
      <c r="A123" s="34" t="s">
        <v>64</v>
      </c>
      <c r="B123" s="35">
        <v>0.0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0"/>
      <c r="X123" s="30"/>
      <c r="Y123" s="30"/>
      <c r="Z123" s="30"/>
    </row>
    <row r="124" ht="19.5" customHeight="1">
      <c r="A124" s="34" t="s">
        <v>65</v>
      </c>
      <c r="B124" s="35">
        <v>0.0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0"/>
      <c r="X124" s="30"/>
      <c r="Y124" s="30"/>
      <c r="Z124" s="30"/>
    </row>
    <row r="125" ht="19.5" customHeight="1">
      <c r="A125" s="34" t="s">
        <v>66</v>
      </c>
      <c r="B125" s="35">
        <v>0.0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</row>
    <row r="126" ht="19.5" customHeight="1">
      <c r="A126" s="34" t="s">
        <v>67</v>
      </c>
      <c r="B126" s="35">
        <v>0.0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</row>
    <row r="127" ht="19.5" customHeight="1">
      <c r="A127" s="37" t="s">
        <v>7</v>
      </c>
      <c r="B127" s="38">
        <f>SUM(B121:B126)</f>
        <v>0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</row>
    <row r="128" ht="19.5" customHeight="1">
      <c r="A128" s="39" t="s">
        <v>68</v>
      </c>
      <c r="B128" s="39" t="s">
        <v>18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0"/>
      <c r="X128" s="30"/>
      <c r="Y128" s="30"/>
      <c r="Z128" s="30"/>
    </row>
    <row r="129" ht="19.5" customHeight="1">
      <c r="A129" s="34" t="s">
        <v>69</v>
      </c>
      <c r="B129" s="35">
        <v>0.0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</row>
    <row r="130" ht="19.5" customHeight="1">
      <c r="A130" s="34" t="s">
        <v>70</v>
      </c>
      <c r="B130" s="35">
        <v>0.0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</row>
    <row r="131" ht="19.5" customHeight="1">
      <c r="A131" s="34" t="s">
        <v>71</v>
      </c>
      <c r="B131" s="35">
        <v>0.0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0"/>
      <c r="X131" s="30"/>
      <c r="Y131" s="30"/>
      <c r="Z131" s="30"/>
    </row>
    <row r="132" ht="19.5" customHeight="1">
      <c r="A132" s="34" t="s">
        <v>67</v>
      </c>
      <c r="B132" s="35">
        <v>0.0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0"/>
      <c r="X132" s="30"/>
      <c r="Y132" s="30"/>
      <c r="Z132" s="30"/>
    </row>
    <row r="133" ht="19.5" customHeight="1">
      <c r="A133" s="34" t="s">
        <v>67</v>
      </c>
      <c r="B133" s="35">
        <v>0.0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0"/>
      <c r="X133" s="30"/>
      <c r="Y133" s="30"/>
      <c r="Z133" s="30"/>
    </row>
    <row r="134" ht="19.5" customHeight="1">
      <c r="A134" s="37" t="s">
        <v>7</v>
      </c>
      <c r="B134" s="38">
        <f>SUM(B129:B133)</f>
        <v>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0"/>
      <c r="X134" s="30"/>
      <c r="Y134" s="30"/>
      <c r="Z134" s="30"/>
    </row>
    <row r="135" ht="19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0"/>
      <c r="X135" s="30"/>
      <c r="Y135" s="30"/>
      <c r="Z135" s="30"/>
    </row>
    <row r="136">
      <c r="A136" s="2" t="s">
        <v>45</v>
      </c>
      <c r="B136" s="3"/>
      <c r="C136" s="3"/>
      <c r="D136" s="3"/>
      <c r="E136" s="3"/>
      <c r="F136" s="3"/>
      <c r="G136" s="3"/>
      <c r="H136" s="3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0"/>
      <c r="X136" s="30"/>
      <c r="Y136" s="30"/>
      <c r="Z136" s="30"/>
    </row>
    <row r="137" ht="19.5" customHeight="1">
      <c r="A137" s="39" t="s">
        <v>52</v>
      </c>
      <c r="B137" s="39" t="s">
        <v>18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0"/>
      <c r="X137" s="30"/>
      <c r="Y137" s="30"/>
      <c r="Z137" s="30"/>
    </row>
    <row r="138" ht="19.5" customHeight="1">
      <c r="A138" s="34" t="s">
        <v>53</v>
      </c>
      <c r="B138" s="35">
        <v>0.0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0"/>
      <c r="X138" s="30"/>
      <c r="Y138" s="30"/>
      <c r="Z138" s="30"/>
    </row>
    <row r="139" ht="19.5" customHeight="1">
      <c r="A139" s="34" t="s">
        <v>54</v>
      </c>
      <c r="B139" s="35">
        <v>0.0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0"/>
      <c r="X139" s="30"/>
      <c r="Y139" s="30"/>
      <c r="Z139" s="30"/>
    </row>
    <row r="140" ht="19.5" customHeight="1">
      <c r="A140" s="34" t="s">
        <v>55</v>
      </c>
      <c r="B140" s="35">
        <v>0.0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0"/>
      <c r="X140" s="30"/>
      <c r="Y140" s="30"/>
      <c r="Z140" s="30"/>
    </row>
    <row r="141" ht="19.5" customHeight="1">
      <c r="A141" s="34" t="s">
        <v>56</v>
      </c>
      <c r="B141" s="35">
        <v>0.0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0"/>
      <c r="X141" s="30"/>
      <c r="Y141" s="30"/>
      <c r="Z141" s="30"/>
    </row>
    <row r="142" ht="19.5" customHeight="1">
      <c r="A142" s="34" t="s">
        <v>57</v>
      </c>
      <c r="B142" s="35">
        <v>0.0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0"/>
      <c r="X142" s="30"/>
      <c r="Y142" s="30"/>
      <c r="Z142" s="30"/>
    </row>
    <row r="143" ht="19.5" customHeight="1">
      <c r="A143" s="34" t="s">
        <v>58</v>
      </c>
      <c r="B143" s="35">
        <v>0.0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0"/>
      <c r="X143" s="30"/>
      <c r="Y143" s="30"/>
      <c r="Z143" s="30"/>
    </row>
    <row r="144" ht="19.5" customHeight="1">
      <c r="A144" s="34" t="s">
        <v>59</v>
      </c>
      <c r="B144" s="35">
        <v>0.0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0"/>
      <c r="X144" s="30"/>
      <c r="Y144" s="30"/>
      <c r="Z144" s="30"/>
    </row>
    <row r="145" ht="19.5" customHeight="1">
      <c r="A145" s="34" t="s">
        <v>60</v>
      </c>
      <c r="B145" s="35">
        <v>0.0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0"/>
      <c r="X145" s="30"/>
      <c r="Y145" s="30"/>
      <c r="Z145" s="30"/>
    </row>
    <row r="146" ht="19.5" customHeight="1">
      <c r="A146" s="37" t="s">
        <v>7</v>
      </c>
      <c r="B146" s="38">
        <f>SUM(B138:B145)</f>
        <v>0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0"/>
      <c r="X146" s="30"/>
      <c r="Y146" s="30"/>
      <c r="Z146" s="30"/>
    </row>
    <row r="147" ht="19.5" customHeight="1">
      <c r="A147" s="39" t="s">
        <v>61</v>
      </c>
      <c r="B147" s="39" t="s">
        <v>18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0"/>
      <c r="X147" s="30"/>
      <c r="Y147" s="30"/>
      <c r="Z147" s="30"/>
    </row>
    <row r="148" ht="19.5" customHeight="1">
      <c r="A148" s="34" t="s">
        <v>62</v>
      </c>
      <c r="B148" s="35">
        <v>0.0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0"/>
      <c r="X148" s="30"/>
      <c r="Y148" s="30"/>
      <c r="Z148" s="30"/>
    </row>
    <row r="149" ht="19.5" customHeight="1">
      <c r="A149" s="34" t="s">
        <v>63</v>
      </c>
      <c r="B149" s="35">
        <v>0.0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0"/>
      <c r="X149" s="30"/>
      <c r="Y149" s="30"/>
      <c r="Z149" s="30"/>
    </row>
    <row r="150" ht="19.5" customHeight="1">
      <c r="A150" s="34" t="s">
        <v>64</v>
      </c>
      <c r="B150" s="35">
        <v>0.0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0"/>
      <c r="X150" s="30"/>
      <c r="Y150" s="30"/>
      <c r="Z150" s="30"/>
    </row>
    <row r="151" ht="19.5" customHeight="1">
      <c r="A151" s="34" t="s">
        <v>65</v>
      </c>
      <c r="B151" s="35">
        <v>0.0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0"/>
      <c r="X151" s="30"/>
      <c r="Y151" s="30"/>
      <c r="Z151" s="30"/>
    </row>
    <row r="152" ht="19.5" customHeight="1">
      <c r="A152" s="34" t="s">
        <v>66</v>
      </c>
      <c r="B152" s="35">
        <v>0.0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0"/>
      <c r="X152" s="30"/>
      <c r="Y152" s="30"/>
      <c r="Z152" s="30"/>
    </row>
    <row r="153" ht="19.5" customHeight="1">
      <c r="A153" s="34" t="s">
        <v>67</v>
      </c>
      <c r="B153" s="35">
        <v>0.0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0"/>
      <c r="X153" s="30"/>
      <c r="Y153" s="30"/>
      <c r="Z153" s="30"/>
    </row>
    <row r="154" ht="19.5" customHeight="1">
      <c r="A154" s="37" t="s">
        <v>7</v>
      </c>
      <c r="B154" s="38">
        <f>SUM(B148:B153)</f>
        <v>0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0"/>
      <c r="X154" s="30"/>
      <c r="Y154" s="30"/>
      <c r="Z154" s="30"/>
    </row>
    <row r="155" ht="19.5" customHeight="1">
      <c r="A155" s="39" t="s">
        <v>68</v>
      </c>
      <c r="B155" s="39" t="s">
        <v>18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0"/>
      <c r="X155" s="30"/>
      <c r="Y155" s="30"/>
      <c r="Z155" s="30"/>
    </row>
    <row r="156" ht="19.5" customHeight="1">
      <c r="A156" s="34" t="s">
        <v>69</v>
      </c>
      <c r="B156" s="35">
        <v>0.0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0"/>
      <c r="X156" s="30"/>
      <c r="Y156" s="30"/>
      <c r="Z156" s="30"/>
    </row>
    <row r="157" ht="19.5" customHeight="1">
      <c r="A157" s="34" t="s">
        <v>70</v>
      </c>
      <c r="B157" s="35">
        <v>0.0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0"/>
      <c r="X157" s="30"/>
      <c r="Y157" s="30"/>
      <c r="Z157" s="30"/>
    </row>
    <row r="158" ht="19.5" customHeight="1">
      <c r="A158" s="34" t="s">
        <v>71</v>
      </c>
      <c r="B158" s="35">
        <v>0.0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0"/>
      <c r="X158" s="30"/>
      <c r="Y158" s="30"/>
      <c r="Z158" s="30"/>
    </row>
    <row r="159" ht="19.5" customHeight="1">
      <c r="A159" s="34" t="s">
        <v>67</v>
      </c>
      <c r="B159" s="35">
        <v>0.0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0"/>
      <c r="X159" s="30"/>
      <c r="Y159" s="30"/>
      <c r="Z159" s="30"/>
    </row>
    <row r="160" ht="19.5" customHeight="1">
      <c r="A160" s="34" t="s">
        <v>67</v>
      </c>
      <c r="B160" s="35">
        <v>0.0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0"/>
      <c r="X160" s="30"/>
      <c r="Y160" s="30"/>
      <c r="Z160" s="30"/>
    </row>
    <row r="161" ht="19.5" customHeight="1">
      <c r="A161" s="37" t="s">
        <v>7</v>
      </c>
      <c r="B161" s="38">
        <f>SUM(B156:B160)</f>
        <v>0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0"/>
      <c r="X161" s="30"/>
      <c r="Y161" s="30"/>
      <c r="Z161" s="30"/>
    </row>
    <row r="162" ht="19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0"/>
      <c r="X162" s="30"/>
      <c r="Y162" s="30"/>
      <c r="Z162" s="30"/>
    </row>
    <row r="163">
      <c r="A163" s="2" t="s">
        <v>46</v>
      </c>
      <c r="B163" s="3"/>
      <c r="C163" s="3"/>
      <c r="D163" s="3"/>
      <c r="E163" s="3"/>
      <c r="F163" s="3"/>
      <c r="G163" s="3"/>
      <c r="H163" s="3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0"/>
      <c r="X163" s="30"/>
      <c r="Y163" s="30"/>
      <c r="Z163" s="30"/>
    </row>
    <row r="164" ht="19.5" customHeight="1">
      <c r="A164" s="39" t="s">
        <v>52</v>
      </c>
      <c r="B164" s="39" t="s">
        <v>18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0"/>
      <c r="X164" s="30"/>
      <c r="Y164" s="30"/>
      <c r="Z164" s="30"/>
    </row>
    <row r="165" ht="19.5" customHeight="1">
      <c r="A165" s="34" t="s">
        <v>53</v>
      </c>
      <c r="B165" s="35">
        <v>0.0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0"/>
      <c r="X165" s="30"/>
      <c r="Y165" s="30"/>
      <c r="Z165" s="30"/>
    </row>
    <row r="166" ht="19.5" customHeight="1">
      <c r="A166" s="34" t="s">
        <v>54</v>
      </c>
      <c r="B166" s="35">
        <v>0.0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0"/>
      <c r="X166" s="30"/>
      <c r="Y166" s="30"/>
      <c r="Z166" s="30"/>
    </row>
    <row r="167" ht="19.5" customHeight="1">
      <c r="A167" s="34" t="s">
        <v>55</v>
      </c>
      <c r="B167" s="35">
        <v>0.0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0"/>
      <c r="X167" s="30"/>
      <c r="Y167" s="30"/>
      <c r="Z167" s="30"/>
    </row>
    <row r="168" ht="19.5" customHeight="1">
      <c r="A168" s="34" t="s">
        <v>56</v>
      </c>
      <c r="B168" s="35">
        <v>0.0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0"/>
      <c r="X168" s="30"/>
      <c r="Y168" s="30"/>
      <c r="Z168" s="30"/>
    </row>
    <row r="169" ht="19.5" customHeight="1">
      <c r="A169" s="34" t="s">
        <v>57</v>
      </c>
      <c r="B169" s="35">
        <v>0.0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0"/>
      <c r="X169" s="30"/>
      <c r="Y169" s="30"/>
      <c r="Z169" s="30"/>
    </row>
    <row r="170" ht="19.5" customHeight="1">
      <c r="A170" s="34" t="s">
        <v>58</v>
      </c>
      <c r="B170" s="35">
        <v>0.0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0"/>
      <c r="X170" s="30"/>
      <c r="Y170" s="30"/>
      <c r="Z170" s="30"/>
    </row>
    <row r="171" ht="19.5" customHeight="1">
      <c r="A171" s="34" t="s">
        <v>59</v>
      </c>
      <c r="B171" s="35">
        <v>0.0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0"/>
      <c r="X171" s="30"/>
      <c r="Y171" s="30"/>
      <c r="Z171" s="30"/>
    </row>
    <row r="172" ht="19.5" customHeight="1">
      <c r="A172" s="34" t="s">
        <v>60</v>
      </c>
      <c r="B172" s="35">
        <v>0.0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0"/>
      <c r="X172" s="30"/>
      <c r="Y172" s="30"/>
      <c r="Z172" s="30"/>
    </row>
    <row r="173" ht="19.5" customHeight="1">
      <c r="A173" s="37" t="s">
        <v>7</v>
      </c>
      <c r="B173" s="38">
        <f>SUM(B165:B172)</f>
        <v>0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0"/>
      <c r="X173" s="30"/>
      <c r="Y173" s="30"/>
      <c r="Z173" s="30"/>
    </row>
    <row r="174" ht="19.5" customHeight="1">
      <c r="A174" s="39" t="s">
        <v>61</v>
      </c>
      <c r="B174" s="39" t="s">
        <v>18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0"/>
      <c r="X174" s="30"/>
      <c r="Y174" s="30"/>
      <c r="Z174" s="30"/>
    </row>
    <row r="175" ht="19.5" customHeight="1">
      <c r="A175" s="34" t="s">
        <v>62</v>
      </c>
      <c r="B175" s="35">
        <v>0.0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0"/>
      <c r="X175" s="30"/>
      <c r="Y175" s="30"/>
      <c r="Z175" s="30"/>
    </row>
    <row r="176" ht="19.5" customHeight="1">
      <c r="A176" s="34" t="s">
        <v>63</v>
      </c>
      <c r="B176" s="35">
        <v>0.0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0"/>
      <c r="X176" s="30"/>
      <c r="Y176" s="30"/>
      <c r="Z176" s="30"/>
    </row>
    <row r="177" ht="19.5" customHeight="1">
      <c r="A177" s="34" t="s">
        <v>64</v>
      </c>
      <c r="B177" s="35">
        <v>0.0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0"/>
      <c r="X177" s="30"/>
      <c r="Y177" s="30"/>
      <c r="Z177" s="30"/>
    </row>
    <row r="178" ht="19.5" customHeight="1">
      <c r="A178" s="34" t="s">
        <v>65</v>
      </c>
      <c r="B178" s="35">
        <v>0.0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0"/>
      <c r="X178" s="30"/>
      <c r="Y178" s="30"/>
      <c r="Z178" s="30"/>
    </row>
    <row r="179" ht="19.5" customHeight="1">
      <c r="A179" s="34" t="s">
        <v>66</v>
      </c>
      <c r="B179" s="35">
        <v>0.0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0"/>
      <c r="X179" s="30"/>
      <c r="Y179" s="30"/>
      <c r="Z179" s="30"/>
    </row>
    <row r="180" ht="19.5" customHeight="1">
      <c r="A180" s="34" t="s">
        <v>67</v>
      </c>
      <c r="B180" s="35">
        <v>0.0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0"/>
      <c r="X180" s="30"/>
      <c r="Y180" s="30"/>
      <c r="Z180" s="30"/>
    </row>
    <row r="181" ht="19.5" customHeight="1">
      <c r="A181" s="37" t="s">
        <v>7</v>
      </c>
      <c r="B181" s="38">
        <f>SUM(B175:B180)</f>
        <v>0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0"/>
      <c r="X181" s="30"/>
      <c r="Y181" s="30"/>
      <c r="Z181" s="30"/>
    </row>
    <row r="182" ht="19.5" customHeight="1">
      <c r="A182" s="39" t="s">
        <v>68</v>
      </c>
      <c r="B182" s="39" t="s">
        <v>18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0"/>
      <c r="X182" s="30"/>
      <c r="Y182" s="30"/>
      <c r="Z182" s="30"/>
    </row>
    <row r="183" ht="19.5" customHeight="1">
      <c r="A183" s="34" t="s">
        <v>69</v>
      </c>
      <c r="B183" s="35">
        <v>0.0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0"/>
      <c r="X183" s="30"/>
      <c r="Y183" s="30"/>
      <c r="Z183" s="30"/>
    </row>
    <row r="184" ht="19.5" customHeight="1">
      <c r="A184" s="34" t="s">
        <v>70</v>
      </c>
      <c r="B184" s="35">
        <v>0.0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0"/>
      <c r="X184" s="30"/>
      <c r="Y184" s="30"/>
      <c r="Z184" s="30"/>
    </row>
    <row r="185" ht="19.5" customHeight="1">
      <c r="A185" s="34" t="s">
        <v>71</v>
      </c>
      <c r="B185" s="35">
        <v>0.0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0"/>
      <c r="X185" s="30"/>
      <c r="Y185" s="30"/>
      <c r="Z185" s="30"/>
    </row>
    <row r="186" ht="19.5" customHeight="1">
      <c r="A186" s="34" t="s">
        <v>67</v>
      </c>
      <c r="B186" s="35">
        <v>0.0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0"/>
      <c r="X186" s="30"/>
      <c r="Y186" s="30"/>
      <c r="Z186" s="30"/>
    </row>
    <row r="187" ht="19.5" customHeight="1">
      <c r="A187" s="34" t="s">
        <v>67</v>
      </c>
      <c r="B187" s="35">
        <v>0.0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0"/>
      <c r="X187" s="30"/>
      <c r="Y187" s="30"/>
      <c r="Z187" s="30"/>
    </row>
    <row r="188" ht="19.5" customHeight="1">
      <c r="A188" s="37" t="s">
        <v>7</v>
      </c>
      <c r="B188" s="38">
        <f>SUM(B183:B187)</f>
        <v>0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0"/>
      <c r="X188" s="30"/>
      <c r="Y188" s="30"/>
      <c r="Z188" s="30"/>
    </row>
    <row r="189" ht="19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0"/>
      <c r="X189" s="30"/>
      <c r="Y189" s="30"/>
      <c r="Z189" s="30"/>
    </row>
    <row r="190">
      <c r="A190" s="2" t="s">
        <v>47</v>
      </c>
      <c r="B190" s="3"/>
      <c r="C190" s="3"/>
      <c r="D190" s="3"/>
      <c r="E190" s="3"/>
      <c r="F190" s="3"/>
      <c r="G190" s="3"/>
      <c r="H190" s="3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0"/>
      <c r="X190" s="30"/>
      <c r="Y190" s="30"/>
      <c r="Z190" s="30"/>
    </row>
    <row r="191" ht="19.5" customHeight="1">
      <c r="A191" s="39" t="s">
        <v>52</v>
      </c>
      <c r="B191" s="39" t="s">
        <v>18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0"/>
      <c r="X191" s="30"/>
      <c r="Y191" s="30"/>
      <c r="Z191" s="30"/>
    </row>
    <row r="192" ht="19.5" customHeight="1">
      <c r="A192" s="34" t="s">
        <v>53</v>
      </c>
      <c r="B192" s="35">
        <v>0.0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0"/>
      <c r="X192" s="30"/>
      <c r="Y192" s="30"/>
      <c r="Z192" s="30"/>
    </row>
    <row r="193" ht="19.5" customHeight="1">
      <c r="A193" s="34" t="s">
        <v>54</v>
      </c>
      <c r="B193" s="35">
        <v>0.0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0"/>
      <c r="X193" s="30"/>
      <c r="Y193" s="30"/>
      <c r="Z193" s="30"/>
    </row>
    <row r="194" ht="19.5" customHeight="1">
      <c r="A194" s="34" t="s">
        <v>55</v>
      </c>
      <c r="B194" s="35">
        <v>0.0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0"/>
      <c r="X194" s="30"/>
      <c r="Y194" s="30"/>
      <c r="Z194" s="30"/>
    </row>
    <row r="195" ht="19.5" customHeight="1">
      <c r="A195" s="34" t="s">
        <v>56</v>
      </c>
      <c r="B195" s="35">
        <v>0.0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0"/>
      <c r="X195" s="30"/>
      <c r="Y195" s="30"/>
      <c r="Z195" s="30"/>
    </row>
    <row r="196" ht="19.5" customHeight="1">
      <c r="A196" s="34" t="s">
        <v>57</v>
      </c>
      <c r="B196" s="35">
        <v>0.0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0"/>
      <c r="X196" s="30"/>
      <c r="Y196" s="30"/>
      <c r="Z196" s="30"/>
    </row>
    <row r="197" ht="19.5" customHeight="1">
      <c r="A197" s="34" t="s">
        <v>58</v>
      </c>
      <c r="B197" s="35">
        <v>0.0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0"/>
      <c r="X197" s="30"/>
      <c r="Y197" s="30"/>
      <c r="Z197" s="30"/>
    </row>
    <row r="198" ht="19.5" customHeight="1">
      <c r="A198" s="34" t="s">
        <v>59</v>
      </c>
      <c r="B198" s="35">
        <v>0.0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0"/>
      <c r="X198" s="30"/>
      <c r="Y198" s="30"/>
      <c r="Z198" s="30"/>
    </row>
    <row r="199" ht="19.5" customHeight="1">
      <c r="A199" s="34" t="s">
        <v>60</v>
      </c>
      <c r="B199" s="35">
        <v>0.0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0"/>
      <c r="X199" s="30"/>
      <c r="Y199" s="30"/>
      <c r="Z199" s="30"/>
    </row>
    <row r="200" ht="19.5" customHeight="1">
      <c r="A200" s="37" t="s">
        <v>7</v>
      </c>
      <c r="B200" s="38">
        <f>SUM(B192:B199)</f>
        <v>0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0"/>
      <c r="X200" s="30"/>
      <c r="Y200" s="30"/>
      <c r="Z200" s="30"/>
    </row>
    <row r="201" ht="19.5" customHeight="1">
      <c r="A201" s="39" t="s">
        <v>61</v>
      </c>
      <c r="B201" s="39" t="s">
        <v>18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0"/>
      <c r="X201" s="30"/>
      <c r="Y201" s="30"/>
      <c r="Z201" s="30"/>
    </row>
    <row r="202" ht="19.5" customHeight="1">
      <c r="A202" s="34" t="s">
        <v>62</v>
      </c>
      <c r="B202" s="35">
        <v>0.0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0"/>
      <c r="X202" s="30"/>
      <c r="Y202" s="30"/>
      <c r="Z202" s="30"/>
    </row>
    <row r="203" ht="19.5" customHeight="1">
      <c r="A203" s="34" t="s">
        <v>63</v>
      </c>
      <c r="B203" s="35">
        <v>0.0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0"/>
      <c r="X203" s="30"/>
      <c r="Y203" s="30"/>
      <c r="Z203" s="30"/>
    </row>
    <row r="204" ht="19.5" customHeight="1">
      <c r="A204" s="34" t="s">
        <v>64</v>
      </c>
      <c r="B204" s="35">
        <v>0.0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0"/>
      <c r="X204" s="30"/>
      <c r="Y204" s="30"/>
      <c r="Z204" s="30"/>
    </row>
    <row r="205" ht="19.5" customHeight="1">
      <c r="A205" s="34" t="s">
        <v>65</v>
      </c>
      <c r="B205" s="35">
        <v>0.0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0"/>
      <c r="X205" s="30"/>
      <c r="Y205" s="30"/>
      <c r="Z205" s="30"/>
    </row>
    <row r="206" ht="19.5" customHeight="1">
      <c r="A206" s="34" t="s">
        <v>66</v>
      </c>
      <c r="B206" s="35">
        <v>0.0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0"/>
      <c r="X206" s="30"/>
      <c r="Y206" s="30"/>
      <c r="Z206" s="30"/>
    </row>
    <row r="207" ht="19.5" customHeight="1">
      <c r="A207" s="34" t="s">
        <v>67</v>
      </c>
      <c r="B207" s="35">
        <v>0.0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0"/>
      <c r="X207" s="30"/>
      <c r="Y207" s="30"/>
      <c r="Z207" s="30"/>
    </row>
    <row r="208" ht="19.5" customHeight="1">
      <c r="A208" s="37" t="s">
        <v>7</v>
      </c>
      <c r="B208" s="38">
        <f>SUM(B202:B207)</f>
        <v>0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0"/>
      <c r="X208" s="30"/>
      <c r="Y208" s="30"/>
      <c r="Z208" s="30"/>
    </row>
    <row r="209" ht="19.5" customHeight="1">
      <c r="A209" s="39" t="s">
        <v>68</v>
      </c>
      <c r="B209" s="39" t="s">
        <v>18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0"/>
      <c r="X209" s="30"/>
      <c r="Y209" s="30"/>
      <c r="Z209" s="30"/>
    </row>
    <row r="210" ht="19.5" customHeight="1">
      <c r="A210" s="34" t="s">
        <v>69</v>
      </c>
      <c r="B210" s="35">
        <v>0.0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0"/>
      <c r="X210" s="30"/>
      <c r="Y210" s="30"/>
      <c r="Z210" s="30"/>
    </row>
    <row r="211" ht="19.5" customHeight="1">
      <c r="A211" s="34" t="s">
        <v>70</v>
      </c>
      <c r="B211" s="35">
        <v>0.0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0"/>
      <c r="X211" s="30"/>
      <c r="Y211" s="30"/>
      <c r="Z211" s="30"/>
    </row>
    <row r="212" ht="19.5" customHeight="1">
      <c r="A212" s="34" t="s">
        <v>71</v>
      </c>
      <c r="B212" s="35">
        <v>0.0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0"/>
      <c r="X212" s="30"/>
      <c r="Y212" s="30"/>
      <c r="Z212" s="30"/>
    </row>
    <row r="213" ht="19.5" customHeight="1">
      <c r="A213" s="34" t="s">
        <v>67</v>
      </c>
      <c r="B213" s="35">
        <v>0.0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0"/>
      <c r="X213" s="30"/>
      <c r="Y213" s="30"/>
      <c r="Z213" s="30"/>
    </row>
    <row r="214" ht="19.5" customHeight="1">
      <c r="A214" s="34" t="s">
        <v>67</v>
      </c>
      <c r="B214" s="35">
        <v>0.0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0"/>
      <c r="X214" s="30"/>
      <c r="Y214" s="30"/>
      <c r="Z214" s="30"/>
    </row>
    <row r="215" ht="19.5" customHeight="1">
      <c r="A215" s="37" t="s">
        <v>7</v>
      </c>
      <c r="B215" s="38">
        <f>SUM(B210:B214)</f>
        <v>0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0"/>
      <c r="X215" s="30"/>
      <c r="Y215" s="30"/>
      <c r="Z215" s="30"/>
    </row>
    <row r="216" ht="19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0"/>
      <c r="X216" s="30"/>
      <c r="Y216" s="30"/>
      <c r="Z216" s="30"/>
    </row>
    <row r="217">
      <c r="A217" s="2" t="s">
        <v>48</v>
      </c>
      <c r="B217" s="3"/>
      <c r="C217" s="3"/>
      <c r="D217" s="3"/>
      <c r="E217" s="3"/>
      <c r="F217" s="3"/>
      <c r="G217" s="3"/>
      <c r="H217" s="3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0"/>
      <c r="X217" s="30"/>
      <c r="Y217" s="30"/>
      <c r="Z217" s="30"/>
    </row>
    <row r="218" ht="19.5" customHeight="1">
      <c r="A218" s="39" t="s">
        <v>52</v>
      </c>
      <c r="B218" s="39" t="s">
        <v>18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0"/>
      <c r="X218" s="30"/>
      <c r="Y218" s="30"/>
      <c r="Z218" s="30"/>
    </row>
    <row r="219" ht="19.5" customHeight="1">
      <c r="A219" s="34" t="s">
        <v>53</v>
      </c>
      <c r="B219" s="35">
        <v>0.0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0"/>
      <c r="X219" s="30"/>
      <c r="Y219" s="30"/>
      <c r="Z219" s="30"/>
    </row>
    <row r="220" ht="19.5" customHeight="1">
      <c r="A220" s="34" t="s">
        <v>54</v>
      </c>
      <c r="B220" s="35">
        <v>0.0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0"/>
      <c r="X220" s="30"/>
      <c r="Y220" s="30"/>
      <c r="Z220" s="30"/>
    </row>
    <row r="221" ht="19.5" customHeight="1">
      <c r="A221" s="34" t="s">
        <v>55</v>
      </c>
      <c r="B221" s="35">
        <v>0.0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0"/>
      <c r="X221" s="30"/>
      <c r="Y221" s="30"/>
      <c r="Z221" s="30"/>
    </row>
    <row r="222" ht="19.5" customHeight="1">
      <c r="A222" s="34" t="s">
        <v>56</v>
      </c>
      <c r="B222" s="35">
        <v>0.0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0"/>
      <c r="X222" s="30"/>
      <c r="Y222" s="30"/>
      <c r="Z222" s="30"/>
    </row>
    <row r="223" ht="19.5" customHeight="1">
      <c r="A223" s="34" t="s">
        <v>57</v>
      </c>
      <c r="B223" s="35">
        <v>0.0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0"/>
      <c r="X223" s="30"/>
      <c r="Y223" s="30"/>
      <c r="Z223" s="30"/>
    </row>
    <row r="224" ht="19.5" customHeight="1">
      <c r="A224" s="34" t="s">
        <v>58</v>
      </c>
      <c r="B224" s="35">
        <v>0.0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0"/>
      <c r="X224" s="30"/>
      <c r="Y224" s="30"/>
      <c r="Z224" s="30"/>
    </row>
    <row r="225" ht="19.5" customHeight="1">
      <c r="A225" s="34" t="s">
        <v>59</v>
      </c>
      <c r="B225" s="35">
        <v>0.0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0"/>
      <c r="X225" s="30"/>
      <c r="Y225" s="30"/>
      <c r="Z225" s="30"/>
    </row>
    <row r="226" ht="19.5" customHeight="1">
      <c r="A226" s="34" t="s">
        <v>60</v>
      </c>
      <c r="B226" s="35">
        <v>0.0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0"/>
      <c r="X226" s="30"/>
      <c r="Y226" s="30"/>
      <c r="Z226" s="30"/>
    </row>
    <row r="227" ht="19.5" customHeight="1">
      <c r="A227" s="37" t="s">
        <v>7</v>
      </c>
      <c r="B227" s="38">
        <f>SUM(B219:B226)</f>
        <v>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0"/>
      <c r="X227" s="30"/>
      <c r="Y227" s="30"/>
      <c r="Z227" s="30"/>
    </row>
    <row r="228" ht="19.5" customHeight="1">
      <c r="A228" s="39" t="s">
        <v>61</v>
      </c>
      <c r="B228" s="39" t="s">
        <v>18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0"/>
      <c r="X228" s="30"/>
      <c r="Y228" s="30"/>
      <c r="Z228" s="30"/>
    </row>
    <row r="229" ht="19.5" customHeight="1">
      <c r="A229" s="34" t="s">
        <v>62</v>
      </c>
      <c r="B229" s="35">
        <v>0.0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0"/>
      <c r="X229" s="30"/>
      <c r="Y229" s="30"/>
      <c r="Z229" s="30"/>
    </row>
    <row r="230" ht="19.5" customHeight="1">
      <c r="A230" s="34" t="s">
        <v>63</v>
      </c>
      <c r="B230" s="35">
        <v>0.0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0"/>
      <c r="X230" s="30"/>
      <c r="Y230" s="30"/>
      <c r="Z230" s="30"/>
    </row>
    <row r="231" ht="19.5" customHeight="1">
      <c r="A231" s="34" t="s">
        <v>64</v>
      </c>
      <c r="B231" s="35">
        <v>0.0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0"/>
      <c r="X231" s="30"/>
      <c r="Y231" s="30"/>
      <c r="Z231" s="30"/>
    </row>
    <row r="232" ht="19.5" customHeight="1">
      <c r="A232" s="34" t="s">
        <v>65</v>
      </c>
      <c r="B232" s="35">
        <v>0.0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0"/>
      <c r="X232" s="30"/>
      <c r="Y232" s="30"/>
      <c r="Z232" s="30"/>
    </row>
    <row r="233" ht="19.5" customHeight="1">
      <c r="A233" s="34" t="s">
        <v>66</v>
      </c>
      <c r="B233" s="35">
        <v>0.0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0"/>
      <c r="X233" s="30"/>
      <c r="Y233" s="30"/>
      <c r="Z233" s="30"/>
    </row>
    <row r="234" ht="19.5" customHeight="1">
      <c r="A234" s="34" t="s">
        <v>67</v>
      </c>
      <c r="B234" s="35">
        <v>0.0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0"/>
      <c r="X234" s="30"/>
      <c r="Y234" s="30"/>
      <c r="Z234" s="30"/>
    </row>
    <row r="235" ht="19.5" customHeight="1">
      <c r="A235" s="37" t="s">
        <v>7</v>
      </c>
      <c r="B235" s="38">
        <f>SUM(B229:B234)</f>
        <v>0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0"/>
      <c r="X235" s="30"/>
      <c r="Y235" s="30"/>
      <c r="Z235" s="30"/>
    </row>
    <row r="236" ht="19.5" customHeight="1">
      <c r="A236" s="39" t="s">
        <v>68</v>
      </c>
      <c r="B236" s="39" t="s">
        <v>18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0"/>
      <c r="X236" s="30"/>
      <c r="Y236" s="30"/>
      <c r="Z236" s="30"/>
    </row>
    <row r="237" ht="19.5" customHeight="1">
      <c r="A237" s="34" t="s">
        <v>69</v>
      </c>
      <c r="B237" s="35">
        <v>0.0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0"/>
      <c r="X237" s="30"/>
      <c r="Y237" s="30"/>
      <c r="Z237" s="30"/>
    </row>
    <row r="238" ht="19.5" customHeight="1">
      <c r="A238" s="34" t="s">
        <v>70</v>
      </c>
      <c r="B238" s="35">
        <v>0.0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0"/>
      <c r="X238" s="30"/>
      <c r="Y238" s="30"/>
      <c r="Z238" s="30"/>
    </row>
    <row r="239" ht="19.5" customHeight="1">
      <c r="A239" s="34" t="s">
        <v>71</v>
      </c>
      <c r="B239" s="35">
        <v>0.0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0"/>
      <c r="X239" s="30"/>
      <c r="Y239" s="30"/>
      <c r="Z239" s="30"/>
    </row>
    <row r="240" ht="19.5" customHeight="1">
      <c r="A240" s="34" t="s">
        <v>67</v>
      </c>
      <c r="B240" s="35">
        <v>0.0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0"/>
      <c r="X240" s="30"/>
      <c r="Y240" s="30"/>
      <c r="Z240" s="30"/>
    </row>
    <row r="241" ht="19.5" customHeight="1">
      <c r="A241" s="34" t="s">
        <v>67</v>
      </c>
      <c r="B241" s="35">
        <v>0.0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0"/>
      <c r="X241" s="30"/>
      <c r="Y241" s="30"/>
      <c r="Z241" s="30"/>
    </row>
    <row r="242" ht="19.5" customHeight="1">
      <c r="A242" s="37" t="s">
        <v>7</v>
      </c>
      <c r="B242" s="38">
        <f>SUM(B237:B241)</f>
        <v>0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0"/>
      <c r="X242" s="30"/>
      <c r="Y242" s="30"/>
      <c r="Z242" s="30"/>
    </row>
    <row r="243" ht="19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0"/>
      <c r="X243" s="30"/>
      <c r="Y243" s="30"/>
      <c r="Z243" s="30"/>
    </row>
    <row r="244">
      <c r="A244" s="2" t="s">
        <v>49</v>
      </c>
      <c r="B244" s="3"/>
      <c r="C244" s="3"/>
      <c r="D244" s="3"/>
      <c r="E244" s="3"/>
      <c r="F244" s="3"/>
      <c r="G244" s="3"/>
      <c r="H244" s="3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0"/>
      <c r="X244" s="30"/>
      <c r="Y244" s="30"/>
      <c r="Z244" s="30"/>
    </row>
    <row r="245" ht="19.5" customHeight="1">
      <c r="A245" s="39" t="s">
        <v>52</v>
      </c>
      <c r="B245" s="39" t="s">
        <v>18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0"/>
      <c r="X245" s="30"/>
      <c r="Y245" s="30"/>
      <c r="Z245" s="30"/>
    </row>
    <row r="246" ht="19.5" customHeight="1">
      <c r="A246" s="34" t="s">
        <v>53</v>
      </c>
      <c r="B246" s="35">
        <v>0.0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0"/>
      <c r="X246" s="30"/>
      <c r="Y246" s="30"/>
      <c r="Z246" s="30"/>
    </row>
    <row r="247" ht="19.5" customHeight="1">
      <c r="A247" s="34" t="s">
        <v>54</v>
      </c>
      <c r="B247" s="35">
        <v>0.0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0"/>
      <c r="X247" s="30"/>
      <c r="Y247" s="30"/>
      <c r="Z247" s="30"/>
    </row>
    <row r="248" ht="19.5" customHeight="1">
      <c r="A248" s="34" t="s">
        <v>55</v>
      </c>
      <c r="B248" s="35">
        <v>0.0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0"/>
      <c r="X248" s="30"/>
      <c r="Y248" s="30"/>
      <c r="Z248" s="30"/>
    </row>
    <row r="249" ht="19.5" customHeight="1">
      <c r="A249" s="34" t="s">
        <v>56</v>
      </c>
      <c r="B249" s="35">
        <v>0.0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0"/>
      <c r="X249" s="30"/>
      <c r="Y249" s="30"/>
      <c r="Z249" s="30"/>
    </row>
    <row r="250" ht="19.5" customHeight="1">
      <c r="A250" s="34" t="s">
        <v>57</v>
      </c>
      <c r="B250" s="35">
        <v>0.0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0"/>
      <c r="X250" s="30"/>
      <c r="Y250" s="30"/>
      <c r="Z250" s="30"/>
    </row>
    <row r="251" ht="19.5" customHeight="1">
      <c r="A251" s="34" t="s">
        <v>58</v>
      </c>
      <c r="B251" s="35">
        <v>0.0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0"/>
      <c r="X251" s="30"/>
      <c r="Y251" s="30"/>
      <c r="Z251" s="30"/>
    </row>
    <row r="252" ht="19.5" customHeight="1">
      <c r="A252" s="34" t="s">
        <v>59</v>
      </c>
      <c r="B252" s="35">
        <v>0.0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0"/>
      <c r="X252" s="30"/>
      <c r="Y252" s="30"/>
      <c r="Z252" s="30"/>
    </row>
    <row r="253" ht="19.5" customHeight="1">
      <c r="A253" s="34" t="s">
        <v>60</v>
      </c>
      <c r="B253" s="35">
        <v>0.0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0"/>
      <c r="X253" s="30"/>
      <c r="Y253" s="30"/>
      <c r="Z253" s="30"/>
    </row>
    <row r="254" ht="19.5" customHeight="1">
      <c r="A254" s="37" t="s">
        <v>7</v>
      </c>
      <c r="B254" s="38">
        <f>SUM(B246:B253)</f>
        <v>0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0"/>
      <c r="X254" s="30"/>
      <c r="Y254" s="30"/>
      <c r="Z254" s="30"/>
    </row>
    <row r="255" ht="19.5" customHeight="1">
      <c r="A255" s="39" t="s">
        <v>61</v>
      </c>
      <c r="B255" s="39" t="s">
        <v>18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0"/>
      <c r="X255" s="30"/>
      <c r="Y255" s="30"/>
      <c r="Z255" s="30"/>
    </row>
    <row r="256" ht="19.5" customHeight="1">
      <c r="A256" s="34" t="s">
        <v>62</v>
      </c>
      <c r="B256" s="35">
        <v>0.0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0"/>
      <c r="X256" s="30"/>
      <c r="Y256" s="30"/>
      <c r="Z256" s="30"/>
    </row>
    <row r="257" ht="19.5" customHeight="1">
      <c r="A257" s="34" t="s">
        <v>63</v>
      </c>
      <c r="B257" s="35">
        <v>0.0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0"/>
      <c r="X257" s="30"/>
      <c r="Y257" s="30"/>
      <c r="Z257" s="30"/>
    </row>
    <row r="258" ht="19.5" customHeight="1">
      <c r="A258" s="34" t="s">
        <v>64</v>
      </c>
      <c r="B258" s="35">
        <v>0.0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0"/>
      <c r="X258" s="30"/>
      <c r="Y258" s="30"/>
      <c r="Z258" s="30"/>
    </row>
    <row r="259" ht="19.5" customHeight="1">
      <c r="A259" s="34" t="s">
        <v>65</v>
      </c>
      <c r="B259" s="35">
        <v>0.0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0"/>
      <c r="X259" s="30"/>
      <c r="Y259" s="30"/>
      <c r="Z259" s="30"/>
    </row>
    <row r="260" ht="19.5" customHeight="1">
      <c r="A260" s="34" t="s">
        <v>66</v>
      </c>
      <c r="B260" s="35">
        <v>0.0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0"/>
      <c r="X260" s="30"/>
      <c r="Y260" s="30"/>
      <c r="Z260" s="30"/>
    </row>
    <row r="261" ht="19.5" customHeight="1">
      <c r="A261" s="34" t="s">
        <v>67</v>
      </c>
      <c r="B261" s="35">
        <v>0.0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0"/>
      <c r="X261" s="30"/>
      <c r="Y261" s="30"/>
      <c r="Z261" s="30"/>
    </row>
    <row r="262" ht="19.5" customHeight="1">
      <c r="A262" s="37" t="s">
        <v>7</v>
      </c>
      <c r="B262" s="38">
        <f>SUM(B256:B261)</f>
        <v>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0"/>
      <c r="X262" s="30"/>
      <c r="Y262" s="30"/>
      <c r="Z262" s="30"/>
    </row>
    <row r="263" ht="19.5" customHeight="1">
      <c r="A263" s="39" t="s">
        <v>68</v>
      </c>
      <c r="B263" s="39" t="s">
        <v>18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0"/>
      <c r="X263" s="30"/>
      <c r="Y263" s="30"/>
      <c r="Z263" s="30"/>
    </row>
    <row r="264" ht="19.5" customHeight="1">
      <c r="A264" s="34" t="s">
        <v>69</v>
      </c>
      <c r="B264" s="35">
        <v>0.0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0"/>
      <c r="X264" s="30"/>
      <c r="Y264" s="30"/>
      <c r="Z264" s="30"/>
    </row>
    <row r="265" ht="19.5" customHeight="1">
      <c r="A265" s="34" t="s">
        <v>70</v>
      </c>
      <c r="B265" s="35">
        <v>0.0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0"/>
      <c r="X265" s="30"/>
      <c r="Y265" s="30"/>
      <c r="Z265" s="30"/>
    </row>
    <row r="266" ht="19.5" customHeight="1">
      <c r="A266" s="34" t="s">
        <v>71</v>
      </c>
      <c r="B266" s="35">
        <v>0.0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0"/>
      <c r="X266" s="30"/>
      <c r="Y266" s="30"/>
      <c r="Z266" s="30"/>
    </row>
    <row r="267" ht="19.5" customHeight="1">
      <c r="A267" s="34" t="s">
        <v>67</v>
      </c>
      <c r="B267" s="35">
        <v>0.0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0"/>
      <c r="X267" s="30"/>
      <c r="Y267" s="30"/>
      <c r="Z267" s="30"/>
    </row>
    <row r="268" ht="19.5" customHeight="1">
      <c r="A268" s="34" t="s">
        <v>67</v>
      </c>
      <c r="B268" s="35">
        <v>0.0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0"/>
      <c r="X268" s="30"/>
      <c r="Y268" s="30"/>
      <c r="Z268" s="30"/>
    </row>
    <row r="269" ht="19.5" customHeight="1">
      <c r="A269" s="37" t="s">
        <v>7</v>
      </c>
      <c r="B269" s="38">
        <f>SUM(B264:B268)</f>
        <v>0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0"/>
      <c r="X269" s="30"/>
      <c r="Y269" s="30"/>
      <c r="Z269" s="30"/>
    </row>
    <row r="270" ht="19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0"/>
      <c r="X270" s="30"/>
      <c r="Y270" s="30"/>
      <c r="Z270" s="30"/>
    </row>
    <row r="271">
      <c r="A271" s="2" t="s">
        <v>50</v>
      </c>
      <c r="B271" s="3"/>
      <c r="C271" s="3"/>
      <c r="D271" s="3"/>
      <c r="E271" s="3"/>
      <c r="F271" s="3"/>
      <c r="G271" s="3"/>
      <c r="H271" s="3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0"/>
      <c r="X271" s="30"/>
      <c r="Y271" s="30"/>
      <c r="Z271" s="30"/>
    </row>
    <row r="272" ht="19.5" customHeight="1">
      <c r="A272" s="39" t="s">
        <v>52</v>
      </c>
      <c r="B272" s="39" t="s">
        <v>18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0"/>
      <c r="X272" s="30"/>
      <c r="Y272" s="30"/>
      <c r="Z272" s="30"/>
    </row>
    <row r="273" ht="19.5" customHeight="1">
      <c r="A273" s="34" t="s">
        <v>53</v>
      </c>
      <c r="B273" s="35">
        <v>0.0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0"/>
      <c r="X273" s="30"/>
      <c r="Y273" s="30"/>
      <c r="Z273" s="30"/>
    </row>
    <row r="274" ht="19.5" customHeight="1">
      <c r="A274" s="34" t="s">
        <v>54</v>
      </c>
      <c r="B274" s="35">
        <v>0.0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0"/>
      <c r="X274" s="30"/>
      <c r="Y274" s="30"/>
      <c r="Z274" s="30"/>
    </row>
    <row r="275" ht="19.5" customHeight="1">
      <c r="A275" s="34" t="s">
        <v>55</v>
      </c>
      <c r="B275" s="35">
        <v>0.0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0"/>
      <c r="X275" s="30"/>
      <c r="Y275" s="30"/>
      <c r="Z275" s="30"/>
    </row>
    <row r="276" ht="19.5" customHeight="1">
      <c r="A276" s="34" t="s">
        <v>56</v>
      </c>
      <c r="B276" s="35">
        <v>0.0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0"/>
      <c r="X276" s="30"/>
      <c r="Y276" s="30"/>
      <c r="Z276" s="30"/>
    </row>
    <row r="277" ht="19.5" customHeight="1">
      <c r="A277" s="34" t="s">
        <v>57</v>
      </c>
      <c r="B277" s="35">
        <v>0.0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0"/>
      <c r="X277" s="30"/>
      <c r="Y277" s="30"/>
      <c r="Z277" s="30"/>
    </row>
    <row r="278" ht="19.5" customHeight="1">
      <c r="A278" s="34" t="s">
        <v>58</v>
      </c>
      <c r="B278" s="35">
        <v>0.0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0"/>
      <c r="X278" s="30"/>
      <c r="Y278" s="30"/>
      <c r="Z278" s="30"/>
    </row>
    <row r="279" ht="19.5" customHeight="1">
      <c r="A279" s="34" t="s">
        <v>59</v>
      </c>
      <c r="B279" s="35">
        <v>0.0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0"/>
      <c r="X279" s="30"/>
      <c r="Y279" s="30"/>
      <c r="Z279" s="30"/>
    </row>
    <row r="280" ht="19.5" customHeight="1">
      <c r="A280" s="34" t="s">
        <v>60</v>
      </c>
      <c r="B280" s="35">
        <v>0.0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0"/>
      <c r="X280" s="30"/>
      <c r="Y280" s="30"/>
      <c r="Z280" s="30"/>
    </row>
    <row r="281" ht="19.5" customHeight="1">
      <c r="A281" s="37" t="s">
        <v>7</v>
      </c>
      <c r="B281" s="38">
        <f>SUM(B273:B280)</f>
        <v>0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0"/>
      <c r="X281" s="30"/>
      <c r="Y281" s="30"/>
      <c r="Z281" s="30"/>
    </row>
    <row r="282" ht="19.5" customHeight="1">
      <c r="A282" s="39" t="s">
        <v>61</v>
      </c>
      <c r="B282" s="39" t="s">
        <v>18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0"/>
      <c r="X282" s="30"/>
      <c r="Y282" s="30"/>
      <c r="Z282" s="30"/>
    </row>
    <row r="283" ht="19.5" customHeight="1">
      <c r="A283" s="34" t="s">
        <v>62</v>
      </c>
      <c r="B283" s="35">
        <v>0.0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0"/>
      <c r="X283" s="30"/>
      <c r="Y283" s="30"/>
      <c r="Z283" s="30"/>
    </row>
    <row r="284" ht="19.5" customHeight="1">
      <c r="A284" s="34" t="s">
        <v>63</v>
      </c>
      <c r="B284" s="35">
        <v>0.0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0"/>
      <c r="X284" s="30"/>
      <c r="Y284" s="30"/>
      <c r="Z284" s="30"/>
    </row>
    <row r="285" ht="19.5" customHeight="1">
      <c r="A285" s="34" t="s">
        <v>64</v>
      </c>
      <c r="B285" s="35">
        <v>0.0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0"/>
      <c r="X285" s="30"/>
      <c r="Y285" s="30"/>
      <c r="Z285" s="30"/>
    </row>
    <row r="286" ht="19.5" customHeight="1">
      <c r="A286" s="34" t="s">
        <v>65</v>
      </c>
      <c r="B286" s="35">
        <v>0.0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0"/>
      <c r="X286" s="30"/>
      <c r="Y286" s="30"/>
      <c r="Z286" s="30"/>
    </row>
    <row r="287" ht="19.5" customHeight="1">
      <c r="A287" s="34" t="s">
        <v>66</v>
      </c>
      <c r="B287" s="35">
        <v>0.0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0"/>
      <c r="X287" s="30"/>
      <c r="Y287" s="30"/>
      <c r="Z287" s="30"/>
    </row>
    <row r="288" ht="19.5" customHeight="1">
      <c r="A288" s="34" t="s">
        <v>67</v>
      </c>
      <c r="B288" s="35">
        <v>0.0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0"/>
      <c r="X288" s="30"/>
      <c r="Y288" s="30"/>
      <c r="Z288" s="30"/>
    </row>
    <row r="289" ht="19.5" customHeight="1">
      <c r="A289" s="37" t="s">
        <v>7</v>
      </c>
      <c r="B289" s="38">
        <f>SUM(B283:B288)</f>
        <v>0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0"/>
      <c r="X289" s="30"/>
      <c r="Y289" s="30"/>
      <c r="Z289" s="30"/>
    </row>
    <row r="290" ht="19.5" customHeight="1">
      <c r="A290" s="39" t="s">
        <v>68</v>
      </c>
      <c r="B290" s="39" t="s">
        <v>18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0"/>
      <c r="X290" s="30"/>
      <c r="Y290" s="30"/>
      <c r="Z290" s="30"/>
    </row>
    <row r="291" ht="19.5" customHeight="1">
      <c r="A291" s="34" t="s">
        <v>69</v>
      </c>
      <c r="B291" s="35">
        <v>0.0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0"/>
      <c r="X291" s="30"/>
      <c r="Y291" s="30"/>
      <c r="Z291" s="30"/>
    </row>
    <row r="292" ht="19.5" customHeight="1">
      <c r="A292" s="34" t="s">
        <v>70</v>
      </c>
      <c r="B292" s="35">
        <v>0.0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0"/>
      <c r="X292" s="30"/>
      <c r="Y292" s="30"/>
      <c r="Z292" s="30"/>
    </row>
    <row r="293" ht="19.5" customHeight="1">
      <c r="A293" s="34" t="s">
        <v>71</v>
      </c>
      <c r="B293" s="35">
        <v>0.0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0"/>
      <c r="X293" s="30"/>
      <c r="Y293" s="30"/>
      <c r="Z293" s="30"/>
    </row>
    <row r="294" ht="19.5" customHeight="1">
      <c r="A294" s="34" t="s">
        <v>67</v>
      </c>
      <c r="B294" s="35">
        <v>0.0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0"/>
      <c r="X294" s="30"/>
      <c r="Y294" s="30"/>
      <c r="Z294" s="30"/>
    </row>
    <row r="295" ht="19.5" customHeight="1">
      <c r="A295" s="34" t="s">
        <v>67</v>
      </c>
      <c r="B295" s="35">
        <v>0.0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0"/>
      <c r="X295" s="30"/>
      <c r="Y295" s="30"/>
      <c r="Z295" s="30"/>
    </row>
    <row r="296" ht="19.5" customHeight="1">
      <c r="A296" s="37" t="s">
        <v>7</v>
      </c>
      <c r="B296" s="38">
        <f>SUM(B291:B295)</f>
        <v>0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0"/>
      <c r="X296" s="30"/>
      <c r="Y296" s="30"/>
      <c r="Z296" s="30"/>
    </row>
    <row r="297" ht="19.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0"/>
      <c r="X297" s="30"/>
      <c r="Y297" s="30"/>
      <c r="Z297" s="30"/>
    </row>
    <row r="298">
      <c r="A298" s="2" t="s">
        <v>51</v>
      </c>
      <c r="B298" s="3"/>
      <c r="C298" s="3"/>
      <c r="D298" s="3"/>
      <c r="E298" s="3"/>
      <c r="F298" s="3"/>
      <c r="G298" s="3"/>
      <c r="H298" s="3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0"/>
      <c r="X298" s="30"/>
      <c r="Y298" s="30"/>
      <c r="Z298" s="30"/>
    </row>
    <row r="299" ht="19.5" customHeight="1">
      <c r="A299" s="39" t="s">
        <v>52</v>
      </c>
      <c r="B299" s="39" t="s">
        <v>18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0"/>
      <c r="X299" s="30"/>
      <c r="Y299" s="30"/>
      <c r="Z299" s="30"/>
    </row>
    <row r="300" ht="19.5" customHeight="1">
      <c r="A300" s="34" t="s">
        <v>53</v>
      </c>
      <c r="B300" s="35">
        <v>0.0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0"/>
      <c r="X300" s="30"/>
      <c r="Y300" s="30"/>
      <c r="Z300" s="30"/>
    </row>
    <row r="301" ht="19.5" customHeight="1">
      <c r="A301" s="34" t="s">
        <v>54</v>
      </c>
      <c r="B301" s="35">
        <v>0.0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0"/>
      <c r="X301" s="30"/>
      <c r="Y301" s="30"/>
      <c r="Z301" s="30"/>
    </row>
    <row r="302" ht="19.5" customHeight="1">
      <c r="A302" s="34" t="s">
        <v>55</v>
      </c>
      <c r="B302" s="35">
        <v>0.0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0"/>
      <c r="X302" s="30"/>
      <c r="Y302" s="30"/>
      <c r="Z302" s="30"/>
    </row>
    <row r="303" ht="19.5" customHeight="1">
      <c r="A303" s="34" t="s">
        <v>56</v>
      </c>
      <c r="B303" s="35">
        <v>0.0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0"/>
      <c r="X303" s="30"/>
      <c r="Y303" s="30"/>
      <c r="Z303" s="30"/>
    </row>
    <row r="304" ht="19.5" customHeight="1">
      <c r="A304" s="34" t="s">
        <v>57</v>
      </c>
      <c r="B304" s="35">
        <v>0.0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0"/>
      <c r="X304" s="30"/>
      <c r="Y304" s="30"/>
      <c r="Z304" s="30"/>
    </row>
    <row r="305" ht="19.5" customHeight="1">
      <c r="A305" s="34" t="s">
        <v>58</v>
      </c>
      <c r="B305" s="35">
        <v>0.0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0"/>
      <c r="X305" s="30"/>
      <c r="Y305" s="30"/>
      <c r="Z305" s="30"/>
    </row>
    <row r="306" ht="19.5" customHeight="1">
      <c r="A306" s="34" t="s">
        <v>59</v>
      </c>
      <c r="B306" s="35">
        <v>0.0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0"/>
      <c r="X306" s="30"/>
      <c r="Y306" s="30"/>
      <c r="Z306" s="30"/>
    </row>
    <row r="307" ht="19.5" customHeight="1">
      <c r="A307" s="34" t="s">
        <v>60</v>
      </c>
      <c r="B307" s="35">
        <v>0.0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0"/>
      <c r="X307" s="30"/>
      <c r="Y307" s="30"/>
      <c r="Z307" s="30"/>
    </row>
    <row r="308" ht="19.5" customHeight="1">
      <c r="A308" s="37" t="s">
        <v>7</v>
      </c>
      <c r="B308" s="38">
        <f>SUM(B300:B307)</f>
        <v>0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0"/>
      <c r="X308" s="30"/>
      <c r="Y308" s="30"/>
      <c r="Z308" s="30"/>
    </row>
    <row r="309" ht="19.5" customHeight="1">
      <c r="A309" s="39" t="s">
        <v>61</v>
      </c>
      <c r="B309" s="39" t="s">
        <v>18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0"/>
      <c r="X309" s="30"/>
      <c r="Y309" s="30"/>
      <c r="Z309" s="30"/>
    </row>
    <row r="310" ht="19.5" customHeight="1">
      <c r="A310" s="34" t="s">
        <v>62</v>
      </c>
      <c r="B310" s="35">
        <v>0.0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0"/>
      <c r="X310" s="30"/>
      <c r="Y310" s="30"/>
      <c r="Z310" s="30"/>
    </row>
    <row r="311" ht="19.5" customHeight="1">
      <c r="A311" s="34" t="s">
        <v>63</v>
      </c>
      <c r="B311" s="35">
        <v>0.0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0"/>
      <c r="X311" s="30"/>
      <c r="Y311" s="30"/>
      <c r="Z311" s="30"/>
    </row>
    <row r="312" ht="19.5" customHeight="1">
      <c r="A312" s="34" t="s">
        <v>64</v>
      </c>
      <c r="B312" s="35">
        <v>0.0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0"/>
      <c r="X312" s="30"/>
      <c r="Y312" s="30"/>
      <c r="Z312" s="30"/>
    </row>
    <row r="313" ht="19.5" customHeight="1">
      <c r="A313" s="34" t="s">
        <v>65</v>
      </c>
      <c r="B313" s="35">
        <v>0.0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0"/>
      <c r="X313" s="30"/>
      <c r="Y313" s="30"/>
      <c r="Z313" s="30"/>
    </row>
    <row r="314" ht="19.5" customHeight="1">
      <c r="A314" s="34" t="s">
        <v>66</v>
      </c>
      <c r="B314" s="35">
        <v>0.0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0"/>
      <c r="X314" s="30"/>
      <c r="Y314" s="30"/>
      <c r="Z314" s="30"/>
    </row>
    <row r="315" ht="19.5" customHeight="1">
      <c r="A315" s="34" t="s">
        <v>67</v>
      </c>
      <c r="B315" s="35">
        <v>0.0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0"/>
      <c r="X315" s="30"/>
      <c r="Y315" s="30"/>
      <c r="Z315" s="30"/>
    </row>
    <row r="316" ht="19.5" customHeight="1">
      <c r="A316" s="37" t="s">
        <v>7</v>
      </c>
      <c r="B316" s="38">
        <f>SUM(B310:B315)</f>
        <v>0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0"/>
      <c r="X316" s="30"/>
      <c r="Y316" s="30"/>
      <c r="Z316" s="30"/>
    </row>
    <row r="317" ht="19.5" customHeight="1">
      <c r="A317" s="39" t="s">
        <v>68</v>
      </c>
      <c r="B317" s="39" t="s">
        <v>18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0"/>
      <c r="X317" s="30"/>
      <c r="Y317" s="30"/>
      <c r="Z317" s="30"/>
    </row>
    <row r="318" ht="19.5" customHeight="1">
      <c r="A318" s="34" t="s">
        <v>69</v>
      </c>
      <c r="B318" s="35">
        <v>0.0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0"/>
      <c r="X318" s="30"/>
      <c r="Y318" s="30"/>
      <c r="Z318" s="30"/>
    </row>
    <row r="319" ht="19.5" customHeight="1">
      <c r="A319" s="34" t="s">
        <v>70</v>
      </c>
      <c r="B319" s="35">
        <v>0.0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0"/>
      <c r="X319" s="30"/>
      <c r="Y319" s="30"/>
      <c r="Z319" s="30"/>
    </row>
    <row r="320" ht="19.5" customHeight="1">
      <c r="A320" s="34" t="s">
        <v>71</v>
      </c>
      <c r="B320" s="35">
        <v>0.0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0"/>
      <c r="X320" s="30"/>
      <c r="Y320" s="30"/>
      <c r="Z320" s="30"/>
    </row>
    <row r="321" ht="19.5" customHeight="1">
      <c r="A321" s="34" t="s">
        <v>67</v>
      </c>
      <c r="B321" s="35">
        <v>0.0</v>
      </c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0"/>
      <c r="X321" s="30"/>
      <c r="Y321" s="30"/>
      <c r="Z321" s="30"/>
    </row>
    <row r="322" ht="19.5" customHeight="1">
      <c r="A322" s="34" t="s">
        <v>67</v>
      </c>
      <c r="B322" s="35">
        <v>0.0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0"/>
      <c r="X322" s="30"/>
      <c r="Y322" s="30"/>
      <c r="Z322" s="30"/>
    </row>
    <row r="323" ht="19.5" customHeight="1">
      <c r="A323" s="37" t="s">
        <v>7</v>
      </c>
      <c r="B323" s="38">
        <f>SUM(B318:B322)</f>
        <v>0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0"/>
      <c r="X323" s="30"/>
      <c r="Y323" s="30"/>
      <c r="Z323" s="30"/>
    </row>
    <row r="324" ht="19.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0"/>
      <c r="X324" s="30"/>
      <c r="Y324" s="30"/>
      <c r="Z324" s="30"/>
    </row>
    <row r="325" ht="19.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0"/>
      <c r="X325" s="30"/>
      <c r="Y325" s="30"/>
      <c r="Z325" s="30"/>
    </row>
    <row r="326" ht="19.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0"/>
      <c r="X326" s="30"/>
      <c r="Y326" s="30"/>
      <c r="Z326" s="30"/>
    </row>
    <row r="327" ht="19.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0"/>
      <c r="X327" s="30"/>
      <c r="Y327" s="30"/>
      <c r="Z327" s="30"/>
    </row>
    <row r="328" ht="19.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0"/>
      <c r="X328" s="30"/>
      <c r="Y328" s="30"/>
      <c r="Z328" s="30"/>
    </row>
    <row r="329" ht="19.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0"/>
      <c r="X329" s="30"/>
      <c r="Y329" s="30"/>
      <c r="Z329" s="30"/>
    </row>
    <row r="330" ht="19.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0"/>
      <c r="X330" s="30"/>
      <c r="Y330" s="30"/>
      <c r="Z330" s="30"/>
    </row>
    <row r="331" ht="19.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0"/>
      <c r="X331" s="30"/>
      <c r="Y331" s="30"/>
      <c r="Z331" s="30"/>
    </row>
    <row r="332" ht="19.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0"/>
      <c r="X332" s="30"/>
      <c r="Y332" s="30"/>
      <c r="Z332" s="30"/>
    </row>
    <row r="333" ht="19.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0"/>
      <c r="X333" s="30"/>
      <c r="Y333" s="30"/>
      <c r="Z333" s="30"/>
    </row>
    <row r="334" ht="19.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0"/>
      <c r="X334" s="30"/>
      <c r="Y334" s="30"/>
      <c r="Z334" s="30"/>
    </row>
    <row r="335" ht="19.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0"/>
      <c r="X335" s="30"/>
      <c r="Y335" s="30"/>
      <c r="Z335" s="30"/>
    </row>
    <row r="336" ht="19.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0"/>
      <c r="X336" s="30"/>
      <c r="Y336" s="30"/>
      <c r="Z336" s="30"/>
    </row>
    <row r="337" ht="19.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0"/>
      <c r="X337" s="30"/>
      <c r="Y337" s="30"/>
      <c r="Z337" s="30"/>
    </row>
    <row r="338" ht="19.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0"/>
      <c r="X338" s="30"/>
      <c r="Y338" s="30"/>
      <c r="Z338" s="30"/>
    </row>
    <row r="339" ht="19.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0"/>
      <c r="X339" s="30"/>
      <c r="Y339" s="30"/>
      <c r="Z339" s="30"/>
    </row>
    <row r="340" ht="19.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0"/>
      <c r="X340" s="30"/>
      <c r="Y340" s="30"/>
      <c r="Z340" s="30"/>
    </row>
    <row r="341" ht="19.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0"/>
      <c r="X341" s="30"/>
      <c r="Y341" s="30"/>
      <c r="Z341" s="30"/>
    </row>
    <row r="342" ht="19.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0"/>
      <c r="X342" s="30"/>
      <c r="Y342" s="30"/>
      <c r="Z342" s="30"/>
    </row>
    <row r="343" ht="19.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0"/>
      <c r="X343" s="30"/>
      <c r="Y343" s="30"/>
      <c r="Z343" s="30"/>
    </row>
    <row r="344" ht="19.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0"/>
      <c r="X344" s="30"/>
      <c r="Y344" s="30"/>
      <c r="Z344" s="30"/>
    </row>
    <row r="345" ht="19.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0"/>
      <c r="X345" s="30"/>
      <c r="Y345" s="30"/>
      <c r="Z345" s="30"/>
    </row>
    <row r="346" ht="19.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0"/>
      <c r="X346" s="30"/>
      <c r="Y346" s="30"/>
      <c r="Z346" s="30"/>
    </row>
    <row r="347" ht="19.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0"/>
      <c r="X347" s="30"/>
      <c r="Y347" s="30"/>
      <c r="Z347" s="30"/>
    </row>
    <row r="348" ht="19.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0"/>
      <c r="X348" s="30"/>
      <c r="Y348" s="30"/>
      <c r="Z348" s="30"/>
    </row>
    <row r="349" ht="19.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0"/>
      <c r="X349" s="30"/>
      <c r="Y349" s="30"/>
      <c r="Z349" s="30"/>
    </row>
    <row r="350" ht="19.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0"/>
      <c r="X350" s="30"/>
      <c r="Y350" s="30"/>
      <c r="Z350" s="30"/>
    </row>
    <row r="351" ht="19.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0"/>
      <c r="X351" s="30"/>
      <c r="Y351" s="30"/>
      <c r="Z351" s="30"/>
    </row>
    <row r="352" ht="19.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0"/>
      <c r="X352" s="30"/>
      <c r="Y352" s="30"/>
      <c r="Z352" s="30"/>
    </row>
    <row r="353" ht="19.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0"/>
      <c r="X353" s="30"/>
      <c r="Y353" s="30"/>
      <c r="Z353" s="30"/>
    </row>
    <row r="354" ht="19.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0"/>
      <c r="X354" s="30"/>
      <c r="Y354" s="30"/>
      <c r="Z354" s="30"/>
    </row>
    <row r="355" ht="19.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0"/>
      <c r="X355" s="30"/>
      <c r="Y355" s="30"/>
      <c r="Z355" s="30"/>
    </row>
    <row r="356" ht="19.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0"/>
      <c r="X356" s="30"/>
      <c r="Y356" s="30"/>
      <c r="Z356" s="30"/>
    </row>
    <row r="357" ht="19.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0"/>
      <c r="X357" s="30"/>
      <c r="Y357" s="30"/>
      <c r="Z357" s="30"/>
    </row>
    <row r="358" ht="19.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0"/>
      <c r="X358" s="30"/>
      <c r="Y358" s="30"/>
      <c r="Z358" s="30"/>
    </row>
    <row r="359" ht="19.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0"/>
      <c r="X359" s="30"/>
      <c r="Y359" s="30"/>
      <c r="Z359" s="30"/>
    </row>
    <row r="360" ht="19.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0"/>
      <c r="X360" s="30"/>
      <c r="Y360" s="30"/>
      <c r="Z360" s="30"/>
    </row>
    <row r="361" ht="19.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0"/>
      <c r="X361" s="30"/>
      <c r="Y361" s="30"/>
      <c r="Z361" s="30"/>
    </row>
    <row r="362" ht="19.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0"/>
      <c r="X362" s="30"/>
      <c r="Y362" s="30"/>
      <c r="Z362" s="30"/>
    </row>
    <row r="363" ht="19.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0"/>
      <c r="X363" s="30"/>
      <c r="Y363" s="30"/>
      <c r="Z363" s="30"/>
    </row>
    <row r="364" ht="19.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0"/>
      <c r="X364" s="30"/>
      <c r="Y364" s="30"/>
      <c r="Z364" s="30"/>
    </row>
    <row r="365" ht="19.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0"/>
      <c r="X365" s="30"/>
      <c r="Y365" s="30"/>
      <c r="Z365" s="30"/>
    </row>
    <row r="366" ht="19.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0"/>
      <c r="X366" s="30"/>
      <c r="Y366" s="30"/>
      <c r="Z366" s="30"/>
    </row>
    <row r="367" ht="19.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0"/>
      <c r="X367" s="30"/>
      <c r="Y367" s="30"/>
      <c r="Z367" s="30"/>
    </row>
    <row r="368" ht="19.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0"/>
      <c r="X368" s="30"/>
      <c r="Y368" s="30"/>
      <c r="Z368" s="30"/>
    </row>
    <row r="369" ht="19.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0"/>
      <c r="X369" s="30"/>
      <c r="Y369" s="30"/>
      <c r="Z369" s="30"/>
    </row>
    <row r="370" ht="19.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0"/>
      <c r="X370" s="30"/>
      <c r="Y370" s="30"/>
      <c r="Z370" s="30"/>
    </row>
    <row r="371" ht="19.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0"/>
      <c r="X371" s="30"/>
      <c r="Y371" s="30"/>
      <c r="Z371" s="30"/>
    </row>
    <row r="372" ht="19.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0"/>
      <c r="X372" s="30"/>
      <c r="Y372" s="30"/>
      <c r="Z372" s="30"/>
    </row>
    <row r="373" ht="19.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0"/>
      <c r="X373" s="30"/>
      <c r="Y373" s="30"/>
      <c r="Z373" s="30"/>
    </row>
    <row r="374" ht="19.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0"/>
      <c r="X374" s="30"/>
      <c r="Y374" s="30"/>
      <c r="Z374" s="30"/>
    </row>
    <row r="375" ht="19.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0"/>
      <c r="X375" s="30"/>
      <c r="Y375" s="30"/>
      <c r="Z375" s="30"/>
    </row>
    <row r="376" ht="19.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0"/>
      <c r="X376" s="30"/>
      <c r="Y376" s="30"/>
      <c r="Z376" s="30"/>
    </row>
    <row r="377" ht="19.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0"/>
      <c r="X377" s="30"/>
      <c r="Y377" s="30"/>
      <c r="Z377" s="30"/>
    </row>
    <row r="378" ht="19.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0"/>
      <c r="X378" s="30"/>
      <c r="Y378" s="30"/>
      <c r="Z378" s="30"/>
    </row>
    <row r="379" ht="19.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0"/>
      <c r="X379" s="30"/>
      <c r="Y379" s="30"/>
      <c r="Z379" s="30"/>
    </row>
    <row r="380" ht="19.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0"/>
      <c r="X380" s="30"/>
      <c r="Y380" s="30"/>
      <c r="Z380" s="30"/>
    </row>
    <row r="381" ht="19.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0"/>
      <c r="X381" s="30"/>
      <c r="Y381" s="30"/>
      <c r="Z381" s="30"/>
    </row>
    <row r="382" ht="19.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0"/>
      <c r="X382" s="30"/>
      <c r="Y382" s="30"/>
      <c r="Z382" s="30"/>
    </row>
    <row r="383" ht="19.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0"/>
      <c r="X383" s="30"/>
      <c r="Y383" s="30"/>
      <c r="Z383" s="30"/>
    </row>
    <row r="384" ht="19.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0"/>
      <c r="X384" s="30"/>
      <c r="Y384" s="30"/>
      <c r="Z384" s="30"/>
    </row>
    <row r="385" ht="19.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0"/>
      <c r="X385" s="30"/>
      <c r="Y385" s="30"/>
      <c r="Z385" s="30"/>
    </row>
    <row r="386" ht="19.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0"/>
      <c r="X386" s="30"/>
      <c r="Y386" s="30"/>
      <c r="Z386" s="30"/>
    </row>
    <row r="387" ht="19.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0"/>
      <c r="X387" s="30"/>
      <c r="Y387" s="30"/>
      <c r="Z387" s="30"/>
    </row>
    <row r="388" ht="19.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0"/>
      <c r="X388" s="30"/>
      <c r="Y388" s="30"/>
      <c r="Z388" s="30"/>
    </row>
    <row r="389" ht="19.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0"/>
      <c r="X389" s="30"/>
      <c r="Y389" s="30"/>
      <c r="Z389" s="30"/>
    </row>
    <row r="390" ht="19.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0"/>
      <c r="X390" s="30"/>
      <c r="Y390" s="30"/>
      <c r="Z390" s="30"/>
    </row>
    <row r="391" ht="19.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0"/>
      <c r="X391" s="30"/>
      <c r="Y391" s="30"/>
      <c r="Z391" s="30"/>
    </row>
    <row r="392" ht="19.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0"/>
      <c r="X392" s="30"/>
      <c r="Y392" s="30"/>
      <c r="Z392" s="30"/>
    </row>
    <row r="393" ht="19.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0"/>
      <c r="X393" s="30"/>
      <c r="Y393" s="30"/>
      <c r="Z393" s="30"/>
    </row>
    <row r="394" ht="19.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0"/>
      <c r="X394" s="30"/>
      <c r="Y394" s="30"/>
      <c r="Z394" s="30"/>
    </row>
    <row r="395" ht="19.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0"/>
      <c r="X395" s="30"/>
      <c r="Y395" s="30"/>
      <c r="Z395" s="30"/>
    </row>
    <row r="396" ht="19.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0"/>
      <c r="X396" s="30"/>
      <c r="Y396" s="30"/>
      <c r="Z396" s="30"/>
    </row>
    <row r="397" ht="19.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0"/>
      <c r="X397" s="30"/>
      <c r="Y397" s="30"/>
      <c r="Z397" s="30"/>
    </row>
    <row r="398" ht="19.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0"/>
      <c r="X398" s="30"/>
      <c r="Y398" s="30"/>
      <c r="Z398" s="30"/>
    </row>
    <row r="399" ht="19.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0"/>
      <c r="X399" s="30"/>
      <c r="Y399" s="30"/>
      <c r="Z399" s="30"/>
    </row>
    <row r="400" ht="19.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0"/>
      <c r="X400" s="30"/>
      <c r="Y400" s="30"/>
      <c r="Z400" s="30"/>
    </row>
    <row r="401" ht="19.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0"/>
      <c r="X401" s="30"/>
      <c r="Y401" s="30"/>
      <c r="Z401" s="30"/>
    </row>
    <row r="402" ht="19.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0"/>
      <c r="X402" s="30"/>
      <c r="Y402" s="30"/>
      <c r="Z402" s="30"/>
    </row>
    <row r="403" ht="19.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0"/>
      <c r="X403" s="30"/>
      <c r="Y403" s="30"/>
      <c r="Z403" s="30"/>
    </row>
    <row r="404" ht="19.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0"/>
      <c r="X404" s="30"/>
      <c r="Y404" s="30"/>
      <c r="Z404" s="30"/>
    </row>
    <row r="405" ht="19.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0"/>
      <c r="X405" s="30"/>
      <c r="Y405" s="30"/>
      <c r="Z405" s="30"/>
    </row>
    <row r="406" ht="19.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0"/>
      <c r="X406" s="30"/>
      <c r="Y406" s="30"/>
      <c r="Z406" s="30"/>
    </row>
    <row r="407" ht="19.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0"/>
      <c r="X407" s="30"/>
      <c r="Y407" s="30"/>
      <c r="Z407" s="30"/>
    </row>
    <row r="408" ht="19.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0"/>
      <c r="X408" s="30"/>
      <c r="Y408" s="30"/>
      <c r="Z408" s="30"/>
    </row>
    <row r="409" ht="19.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0"/>
      <c r="X409" s="30"/>
      <c r="Y409" s="30"/>
      <c r="Z409" s="30"/>
    </row>
    <row r="410" ht="19.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0"/>
      <c r="X410" s="30"/>
      <c r="Y410" s="30"/>
      <c r="Z410" s="30"/>
    </row>
    <row r="411" ht="19.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0"/>
      <c r="X411" s="30"/>
      <c r="Y411" s="30"/>
      <c r="Z411" s="30"/>
    </row>
    <row r="412" ht="19.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0"/>
      <c r="X412" s="30"/>
      <c r="Y412" s="30"/>
      <c r="Z412" s="30"/>
    </row>
    <row r="413" ht="19.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0"/>
      <c r="X413" s="30"/>
      <c r="Y413" s="30"/>
      <c r="Z413" s="30"/>
    </row>
    <row r="414" ht="19.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0"/>
      <c r="X414" s="30"/>
      <c r="Y414" s="30"/>
      <c r="Z414" s="30"/>
    </row>
    <row r="415" ht="19.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0"/>
      <c r="X415" s="30"/>
      <c r="Y415" s="30"/>
      <c r="Z415" s="30"/>
    </row>
    <row r="416" ht="19.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0"/>
      <c r="X416" s="30"/>
      <c r="Y416" s="30"/>
      <c r="Z416" s="30"/>
    </row>
    <row r="417" ht="19.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0"/>
      <c r="X417" s="30"/>
      <c r="Y417" s="30"/>
      <c r="Z417" s="30"/>
    </row>
    <row r="418" ht="19.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0"/>
      <c r="X418" s="30"/>
      <c r="Y418" s="30"/>
      <c r="Z418" s="30"/>
    </row>
    <row r="419" ht="19.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0"/>
      <c r="X419" s="30"/>
      <c r="Y419" s="30"/>
      <c r="Z419" s="30"/>
    </row>
    <row r="420" ht="19.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0"/>
      <c r="X420" s="30"/>
      <c r="Y420" s="30"/>
      <c r="Z420" s="30"/>
    </row>
    <row r="421" ht="19.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0"/>
      <c r="X421" s="30"/>
      <c r="Y421" s="30"/>
      <c r="Z421" s="30"/>
    </row>
    <row r="422" ht="19.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0"/>
      <c r="X422" s="30"/>
      <c r="Y422" s="30"/>
      <c r="Z422" s="30"/>
    </row>
    <row r="423" ht="19.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0"/>
      <c r="X423" s="30"/>
      <c r="Y423" s="30"/>
      <c r="Z423" s="30"/>
    </row>
    <row r="424" ht="19.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0"/>
      <c r="X424" s="30"/>
      <c r="Y424" s="30"/>
      <c r="Z424" s="30"/>
    </row>
    <row r="425" ht="19.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0"/>
      <c r="X425" s="30"/>
      <c r="Y425" s="30"/>
      <c r="Z425" s="30"/>
    </row>
    <row r="426" ht="19.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0"/>
      <c r="X426" s="30"/>
      <c r="Y426" s="30"/>
      <c r="Z426" s="30"/>
    </row>
    <row r="427" ht="19.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0"/>
      <c r="X427" s="30"/>
      <c r="Y427" s="30"/>
      <c r="Z427" s="30"/>
    </row>
    <row r="428" ht="19.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0"/>
      <c r="X428" s="30"/>
      <c r="Y428" s="30"/>
      <c r="Z428" s="30"/>
    </row>
    <row r="429" ht="19.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0"/>
      <c r="X429" s="30"/>
      <c r="Y429" s="30"/>
      <c r="Z429" s="30"/>
    </row>
    <row r="430" ht="19.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0"/>
      <c r="X430" s="30"/>
      <c r="Y430" s="30"/>
      <c r="Z430" s="30"/>
    </row>
    <row r="431" ht="19.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0"/>
      <c r="X431" s="30"/>
      <c r="Y431" s="30"/>
      <c r="Z431" s="30"/>
    </row>
    <row r="432" ht="19.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0"/>
      <c r="X432" s="30"/>
      <c r="Y432" s="30"/>
      <c r="Z432" s="30"/>
    </row>
    <row r="433" ht="19.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0"/>
      <c r="X433" s="30"/>
      <c r="Y433" s="30"/>
      <c r="Z433" s="30"/>
    </row>
    <row r="434" ht="19.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0"/>
      <c r="X434" s="30"/>
      <c r="Y434" s="30"/>
      <c r="Z434" s="30"/>
    </row>
    <row r="435" ht="19.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0"/>
      <c r="X435" s="30"/>
      <c r="Y435" s="30"/>
      <c r="Z435" s="30"/>
    </row>
    <row r="436" ht="19.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0"/>
      <c r="X436" s="30"/>
      <c r="Y436" s="30"/>
      <c r="Z436" s="30"/>
    </row>
    <row r="437" ht="19.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0"/>
      <c r="X437" s="30"/>
      <c r="Y437" s="30"/>
      <c r="Z437" s="30"/>
    </row>
    <row r="438" ht="19.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0"/>
      <c r="X438" s="30"/>
      <c r="Y438" s="30"/>
      <c r="Z438" s="30"/>
    </row>
    <row r="439" ht="19.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0"/>
      <c r="X439" s="30"/>
      <c r="Y439" s="30"/>
      <c r="Z439" s="30"/>
    </row>
    <row r="440" ht="19.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0"/>
      <c r="X440" s="30"/>
      <c r="Y440" s="30"/>
      <c r="Z440" s="30"/>
    </row>
    <row r="441" ht="19.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0"/>
      <c r="X441" s="30"/>
      <c r="Y441" s="30"/>
      <c r="Z441" s="30"/>
    </row>
    <row r="442" ht="19.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0"/>
      <c r="X442" s="30"/>
      <c r="Y442" s="30"/>
      <c r="Z442" s="30"/>
    </row>
    <row r="443" ht="19.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0"/>
      <c r="X443" s="30"/>
      <c r="Y443" s="30"/>
      <c r="Z443" s="30"/>
    </row>
    <row r="444" ht="19.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0"/>
      <c r="X444" s="30"/>
      <c r="Y444" s="30"/>
      <c r="Z444" s="30"/>
    </row>
    <row r="445" ht="19.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0"/>
      <c r="X445" s="30"/>
      <c r="Y445" s="30"/>
      <c r="Z445" s="30"/>
    </row>
    <row r="446" ht="19.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0"/>
      <c r="X446" s="30"/>
      <c r="Y446" s="30"/>
      <c r="Z446" s="30"/>
    </row>
    <row r="447" ht="19.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0"/>
      <c r="X447" s="30"/>
      <c r="Y447" s="30"/>
      <c r="Z447" s="30"/>
    </row>
    <row r="448" ht="19.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0"/>
      <c r="X448" s="30"/>
      <c r="Y448" s="30"/>
      <c r="Z448" s="30"/>
    </row>
    <row r="449" ht="19.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0"/>
      <c r="X449" s="30"/>
      <c r="Y449" s="30"/>
      <c r="Z449" s="30"/>
    </row>
    <row r="450" ht="19.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0"/>
      <c r="X450" s="30"/>
      <c r="Y450" s="30"/>
      <c r="Z450" s="30"/>
    </row>
    <row r="451" ht="19.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0"/>
      <c r="X451" s="30"/>
      <c r="Y451" s="30"/>
      <c r="Z451" s="30"/>
    </row>
    <row r="452" ht="19.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0"/>
      <c r="X452" s="30"/>
      <c r="Y452" s="30"/>
      <c r="Z452" s="30"/>
    </row>
    <row r="453" ht="19.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0"/>
      <c r="X453" s="30"/>
      <c r="Y453" s="30"/>
      <c r="Z453" s="30"/>
    </row>
    <row r="454" ht="19.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0"/>
      <c r="X454" s="30"/>
      <c r="Y454" s="30"/>
      <c r="Z454" s="30"/>
    </row>
    <row r="455" ht="19.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0"/>
      <c r="X455" s="30"/>
      <c r="Y455" s="30"/>
      <c r="Z455" s="30"/>
    </row>
    <row r="456" ht="19.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0"/>
      <c r="X456" s="30"/>
      <c r="Y456" s="30"/>
      <c r="Z456" s="30"/>
    </row>
    <row r="457" ht="19.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0"/>
      <c r="X457" s="30"/>
      <c r="Y457" s="30"/>
      <c r="Z457" s="30"/>
    </row>
    <row r="458" ht="19.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0"/>
      <c r="X458" s="30"/>
      <c r="Y458" s="30"/>
      <c r="Z458" s="30"/>
    </row>
    <row r="459" ht="19.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0"/>
      <c r="X459" s="30"/>
      <c r="Y459" s="30"/>
      <c r="Z459" s="30"/>
    </row>
    <row r="460" ht="19.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0"/>
      <c r="X460" s="30"/>
      <c r="Y460" s="30"/>
      <c r="Z460" s="30"/>
    </row>
    <row r="461" ht="19.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0"/>
      <c r="X461" s="30"/>
      <c r="Y461" s="30"/>
      <c r="Z461" s="30"/>
    </row>
    <row r="462" ht="19.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0"/>
      <c r="X462" s="30"/>
      <c r="Y462" s="30"/>
      <c r="Z462" s="30"/>
    </row>
    <row r="463" ht="19.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0"/>
      <c r="X463" s="30"/>
      <c r="Y463" s="30"/>
      <c r="Z463" s="30"/>
    </row>
    <row r="464" ht="19.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0"/>
      <c r="X464" s="30"/>
      <c r="Y464" s="30"/>
      <c r="Z464" s="30"/>
    </row>
    <row r="465" ht="19.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0"/>
      <c r="X465" s="30"/>
      <c r="Y465" s="30"/>
      <c r="Z465" s="30"/>
    </row>
    <row r="466" ht="19.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0"/>
      <c r="X466" s="30"/>
      <c r="Y466" s="30"/>
      <c r="Z466" s="30"/>
    </row>
    <row r="467" ht="19.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0"/>
      <c r="X467" s="30"/>
      <c r="Y467" s="30"/>
      <c r="Z467" s="30"/>
    </row>
    <row r="468" ht="19.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0"/>
      <c r="X468" s="30"/>
      <c r="Y468" s="30"/>
      <c r="Z468" s="30"/>
    </row>
    <row r="469" ht="19.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0"/>
      <c r="X469" s="30"/>
      <c r="Y469" s="30"/>
      <c r="Z469" s="30"/>
    </row>
    <row r="470" ht="19.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0"/>
      <c r="X470" s="30"/>
      <c r="Y470" s="30"/>
      <c r="Z470" s="30"/>
    </row>
    <row r="471" ht="19.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0"/>
      <c r="X471" s="30"/>
      <c r="Y471" s="30"/>
      <c r="Z471" s="30"/>
    </row>
    <row r="472" ht="19.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0"/>
      <c r="X472" s="30"/>
      <c r="Y472" s="30"/>
      <c r="Z472" s="30"/>
    </row>
    <row r="473" ht="19.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0"/>
      <c r="X473" s="30"/>
      <c r="Y473" s="30"/>
      <c r="Z473" s="30"/>
    </row>
    <row r="474" ht="19.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0"/>
      <c r="X474" s="30"/>
      <c r="Y474" s="30"/>
      <c r="Z474" s="30"/>
    </row>
    <row r="475" ht="19.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0"/>
      <c r="X475" s="30"/>
      <c r="Y475" s="30"/>
      <c r="Z475" s="30"/>
    </row>
    <row r="476" ht="19.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0"/>
      <c r="X476" s="30"/>
      <c r="Y476" s="30"/>
      <c r="Z476" s="30"/>
    </row>
    <row r="477" ht="19.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0"/>
      <c r="X477" s="30"/>
      <c r="Y477" s="30"/>
      <c r="Z477" s="30"/>
    </row>
    <row r="478" ht="19.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0"/>
      <c r="X478" s="30"/>
      <c r="Y478" s="30"/>
      <c r="Z478" s="30"/>
    </row>
    <row r="479" ht="19.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0"/>
      <c r="X479" s="30"/>
      <c r="Y479" s="30"/>
      <c r="Z479" s="30"/>
    </row>
    <row r="480" ht="19.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0"/>
      <c r="X480" s="30"/>
      <c r="Y480" s="30"/>
      <c r="Z480" s="30"/>
    </row>
    <row r="481" ht="19.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0"/>
      <c r="X481" s="30"/>
      <c r="Y481" s="30"/>
      <c r="Z481" s="30"/>
    </row>
    <row r="482" ht="19.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0"/>
      <c r="X482" s="30"/>
      <c r="Y482" s="30"/>
      <c r="Z482" s="30"/>
    </row>
    <row r="483" ht="19.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0"/>
      <c r="X483" s="30"/>
      <c r="Y483" s="30"/>
      <c r="Z483" s="30"/>
    </row>
    <row r="484" ht="19.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0"/>
      <c r="X484" s="30"/>
      <c r="Y484" s="30"/>
      <c r="Z484" s="30"/>
    </row>
    <row r="485" ht="19.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0"/>
      <c r="X485" s="30"/>
      <c r="Y485" s="30"/>
      <c r="Z485" s="30"/>
    </row>
    <row r="486" ht="19.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0"/>
      <c r="X486" s="30"/>
      <c r="Y486" s="30"/>
      <c r="Z486" s="30"/>
    </row>
    <row r="487" ht="19.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0"/>
      <c r="X487" s="30"/>
      <c r="Y487" s="30"/>
      <c r="Z487" s="30"/>
    </row>
    <row r="488" ht="19.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0"/>
      <c r="X488" s="30"/>
      <c r="Y488" s="30"/>
      <c r="Z488" s="30"/>
    </row>
    <row r="489" ht="19.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0"/>
      <c r="X489" s="30"/>
      <c r="Y489" s="30"/>
      <c r="Z489" s="30"/>
    </row>
    <row r="490" ht="19.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0"/>
      <c r="X490" s="30"/>
      <c r="Y490" s="30"/>
      <c r="Z490" s="30"/>
    </row>
    <row r="491" ht="19.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0"/>
      <c r="X491" s="30"/>
      <c r="Y491" s="30"/>
      <c r="Z491" s="30"/>
    </row>
    <row r="492" ht="19.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0"/>
      <c r="X492" s="30"/>
      <c r="Y492" s="30"/>
      <c r="Z492" s="30"/>
    </row>
    <row r="493" ht="19.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0"/>
      <c r="X493" s="30"/>
      <c r="Y493" s="30"/>
      <c r="Z493" s="30"/>
    </row>
    <row r="494" ht="19.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0"/>
      <c r="X494" s="30"/>
      <c r="Y494" s="30"/>
      <c r="Z494" s="30"/>
    </row>
    <row r="495" ht="19.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0"/>
      <c r="X495" s="30"/>
      <c r="Y495" s="30"/>
      <c r="Z495" s="30"/>
    </row>
    <row r="496" ht="19.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0"/>
      <c r="X496" s="30"/>
      <c r="Y496" s="30"/>
      <c r="Z496" s="30"/>
    </row>
    <row r="497" ht="19.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0"/>
      <c r="X497" s="30"/>
      <c r="Y497" s="30"/>
      <c r="Z497" s="30"/>
    </row>
    <row r="498" ht="19.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0"/>
      <c r="X498" s="30"/>
      <c r="Y498" s="30"/>
      <c r="Z498" s="30"/>
    </row>
    <row r="499" ht="19.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0"/>
      <c r="X499" s="30"/>
      <c r="Y499" s="30"/>
      <c r="Z499" s="30"/>
    </row>
    <row r="500" ht="19.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0"/>
      <c r="X500" s="30"/>
      <c r="Y500" s="30"/>
      <c r="Z500" s="30"/>
    </row>
    <row r="501" ht="19.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0"/>
      <c r="X501" s="30"/>
      <c r="Y501" s="30"/>
      <c r="Z501" s="30"/>
    </row>
    <row r="502" ht="19.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0"/>
      <c r="X502" s="30"/>
      <c r="Y502" s="30"/>
      <c r="Z502" s="30"/>
    </row>
    <row r="503" ht="19.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0"/>
      <c r="X503" s="30"/>
      <c r="Y503" s="30"/>
      <c r="Z503" s="30"/>
    </row>
    <row r="504" ht="19.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0"/>
      <c r="X504" s="30"/>
      <c r="Y504" s="30"/>
      <c r="Z504" s="30"/>
    </row>
    <row r="505" ht="19.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0"/>
      <c r="X505" s="30"/>
      <c r="Y505" s="30"/>
      <c r="Z505" s="30"/>
    </row>
    <row r="506" ht="19.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0"/>
      <c r="X506" s="30"/>
      <c r="Y506" s="30"/>
      <c r="Z506" s="30"/>
    </row>
    <row r="507" ht="19.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0"/>
      <c r="X507" s="30"/>
      <c r="Y507" s="30"/>
      <c r="Z507" s="30"/>
    </row>
    <row r="508" ht="19.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0"/>
      <c r="X508" s="30"/>
      <c r="Y508" s="30"/>
      <c r="Z508" s="30"/>
    </row>
    <row r="509" ht="19.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0"/>
      <c r="X509" s="30"/>
      <c r="Y509" s="30"/>
      <c r="Z509" s="30"/>
    </row>
    <row r="510" ht="19.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0"/>
      <c r="X510" s="30"/>
      <c r="Y510" s="30"/>
      <c r="Z510" s="30"/>
    </row>
    <row r="511" ht="19.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0"/>
      <c r="X511" s="30"/>
      <c r="Y511" s="30"/>
      <c r="Z511" s="30"/>
    </row>
    <row r="512" ht="19.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0"/>
      <c r="X512" s="30"/>
      <c r="Y512" s="30"/>
      <c r="Z512" s="30"/>
    </row>
    <row r="513" ht="19.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0"/>
      <c r="X513" s="30"/>
      <c r="Y513" s="30"/>
      <c r="Z513" s="30"/>
    </row>
    <row r="514" ht="19.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0"/>
      <c r="X514" s="30"/>
      <c r="Y514" s="30"/>
      <c r="Z514" s="30"/>
    </row>
    <row r="515" ht="19.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0"/>
      <c r="X515" s="30"/>
      <c r="Y515" s="30"/>
      <c r="Z515" s="30"/>
    </row>
    <row r="516" ht="19.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0"/>
      <c r="X516" s="30"/>
      <c r="Y516" s="30"/>
      <c r="Z516" s="30"/>
    </row>
    <row r="517" ht="19.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0"/>
      <c r="X517" s="30"/>
      <c r="Y517" s="30"/>
      <c r="Z517" s="30"/>
    </row>
    <row r="518" ht="19.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0"/>
      <c r="X518" s="30"/>
      <c r="Y518" s="30"/>
      <c r="Z518" s="30"/>
    </row>
    <row r="519" ht="19.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0"/>
      <c r="X519" s="30"/>
      <c r="Y519" s="30"/>
      <c r="Z519" s="30"/>
    </row>
    <row r="520" ht="19.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0"/>
      <c r="X520" s="30"/>
      <c r="Y520" s="30"/>
      <c r="Z520" s="30"/>
    </row>
    <row r="521" ht="19.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0"/>
      <c r="X521" s="30"/>
      <c r="Y521" s="30"/>
      <c r="Z521" s="30"/>
    </row>
    <row r="522" ht="19.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0"/>
      <c r="X522" s="30"/>
      <c r="Y522" s="30"/>
      <c r="Z522" s="30"/>
    </row>
    <row r="523" ht="19.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12">
    <mergeCell ref="A190:H190"/>
    <mergeCell ref="A217:H217"/>
    <mergeCell ref="A244:H244"/>
    <mergeCell ref="A271:H271"/>
    <mergeCell ref="A298:H298"/>
    <mergeCell ref="A1:H1"/>
    <mergeCell ref="A28:H28"/>
    <mergeCell ref="A55:H55"/>
    <mergeCell ref="A82:H82"/>
    <mergeCell ref="A109:H109"/>
    <mergeCell ref="A136:H136"/>
    <mergeCell ref="A163:H163"/>
  </mergeCells>
  <printOptions/>
  <pageMargins bottom="0.787401575" footer="0.0" header="0.0" left="0.511811024" right="0.511811024" top="0.787401575"/>
  <pageSetup paperSize="9" scale="54"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47.43"/>
    <col customWidth="1" min="2" max="2" width="13.43"/>
    <col customWidth="1" min="3" max="3" width="10.29"/>
    <col customWidth="1" min="4" max="4" width="11.86"/>
    <col customWidth="1" min="5" max="5" width="10.29"/>
    <col customWidth="1" min="6" max="6" width="11.86"/>
    <col customWidth="1" min="7" max="7" width="10.29"/>
    <col customWidth="1" min="8" max="8" width="11.86"/>
    <col customWidth="1" min="9" max="9" width="10.29"/>
    <col customWidth="1" min="10" max="10" width="11.86"/>
    <col customWidth="1" min="11" max="11" width="10.29"/>
    <col customWidth="1" min="12" max="12" width="11.86"/>
    <col customWidth="1" min="13" max="13" width="10.29"/>
    <col customWidth="1" min="14" max="14" width="11.86"/>
    <col customWidth="1" min="15" max="15" width="10.29"/>
    <col customWidth="1" min="16" max="16" width="11.86"/>
    <col customWidth="1" min="17" max="17" width="10.29"/>
    <col customWidth="1" min="18" max="18" width="11.86"/>
    <col customWidth="1" min="19" max="19" width="8.71"/>
    <col customWidth="1" min="20" max="20" width="11.86"/>
    <col customWidth="1" min="21" max="21" width="10.29"/>
    <col customWidth="1" min="22" max="22" width="11.86"/>
    <col customWidth="1" min="23" max="23" width="10.29"/>
    <col customWidth="1" min="24" max="24" width="11.86"/>
    <col customWidth="1" min="25" max="25" width="10.29"/>
    <col customWidth="1" hidden="1" min="26" max="32" width="8.71"/>
  </cols>
  <sheetData>
    <row r="1" ht="51.75" customHeight="1">
      <c r="A1" s="41"/>
      <c r="B1" s="4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3"/>
      <c r="AA1" s="43"/>
      <c r="AB1" s="43"/>
      <c r="AC1" s="43"/>
      <c r="AD1" s="43"/>
      <c r="AE1" s="44"/>
      <c r="AF1" s="44"/>
    </row>
    <row r="2" ht="15.75" customHeight="1">
      <c r="A2" s="45" t="s">
        <v>73</v>
      </c>
      <c r="B2" s="46" t="s">
        <v>74</v>
      </c>
      <c r="C2" s="47"/>
      <c r="D2" s="46" t="s">
        <v>75</v>
      </c>
      <c r="E2" s="47"/>
      <c r="F2" s="46" t="s">
        <v>76</v>
      </c>
      <c r="G2" s="47"/>
      <c r="H2" s="46" t="s">
        <v>77</v>
      </c>
      <c r="I2" s="47"/>
      <c r="J2" s="46" t="s">
        <v>78</v>
      </c>
      <c r="K2" s="47"/>
      <c r="L2" s="46" t="s">
        <v>79</v>
      </c>
      <c r="M2" s="47"/>
      <c r="N2" s="46" t="s">
        <v>80</v>
      </c>
      <c r="O2" s="47"/>
      <c r="P2" s="46" t="s">
        <v>81</v>
      </c>
      <c r="Q2" s="47"/>
      <c r="R2" s="46" t="s">
        <v>82</v>
      </c>
      <c r="S2" s="47"/>
      <c r="T2" s="46" t="s">
        <v>83</v>
      </c>
      <c r="U2" s="47"/>
      <c r="V2" s="46" t="s">
        <v>84</v>
      </c>
      <c r="W2" s="47"/>
      <c r="X2" s="46" t="s">
        <v>85</v>
      </c>
      <c r="Y2" s="48"/>
      <c r="Z2" s="49"/>
      <c r="AA2" s="49"/>
      <c r="AB2" s="49"/>
      <c r="AC2" s="49"/>
      <c r="AD2" s="49"/>
      <c r="AE2" s="49"/>
      <c r="AF2" s="49"/>
    </row>
    <row r="3">
      <c r="A3" s="50" t="s">
        <v>86</v>
      </c>
      <c r="B3" s="51"/>
      <c r="C3" s="52"/>
      <c r="D3" s="51"/>
      <c r="E3" s="52"/>
      <c r="F3" s="51"/>
      <c r="G3" s="52"/>
      <c r="H3" s="51"/>
      <c r="I3" s="52"/>
      <c r="J3" s="51"/>
      <c r="K3" s="52"/>
      <c r="L3" s="51"/>
      <c r="M3" s="52"/>
      <c r="N3" s="51"/>
      <c r="O3" s="52"/>
      <c r="P3" s="51"/>
      <c r="Q3" s="52"/>
      <c r="R3" s="51"/>
      <c r="S3" s="52"/>
      <c r="T3" s="51"/>
      <c r="U3" s="52"/>
      <c r="V3" s="51"/>
      <c r="W3" s="52"/>
      <c r="X3" s="51"/>
      <c r="Y3" s="53"/>
      <c r="Z3" s="54"/>
      <c r="AA3" s="54"/>
      <c r="AB3" s="54"/>
      <c r="AC3" s="54"/>
      <c r="AD3" s="54"/>
      <c r="AE3" s="54"/>
      <c r="AF3" s="54"/>
    </row>
    <row r="4">
      <c r="A4" s="55" t="s">
        <v>87</v>
      </c>
      <c r="B4" s="56"/>
      <c r="C4" s="57"/>
      <c r="D4" s="56"/>
      <c r="E4" s="57"/>
      <c r="F4" s="56"/>
      <c r="G4" s="57"/>
      <c r="H4" s="56"/>
      <c r="I4" s="57"/>
      <c r="J4" s="56"/>
      <c r="K4" s="57"/>
      <c r="L4" s="56"/>
      <c r="M4" s="57"/>
      <c r="N4" s="56"/>
      <c r="O4" s="57"/>
      <c r="P4" s="56"/>
      <c r="Q4" s="57"/>
      <c r="R4" s="56"/>
      <c r="S4" s="57"/>
      <c r="T4" s="56"/>
      <c r="U4" s="57"/>
      <c r="V4" s="56"/>
      <c r="W4" s="57"/>
      <c r="X4" s="56"/>
      <c r="Y4" s="58"/>
      <c r="Z4" s="59"/>
      <c r="AA4" s="59"/>
      <c r="AB4" s="59"/>
      <c r="AC4" s="59"/>
      <c r="AD4" s="59"/>
      <c r="AE4" s="59"/>
      <c r="AF4" s="59"/>
    </row>
    <row r="5">
      <c r="A5" s="60" t="s">
        <v>88</v>
      </c>
      <c r="B5" s="61">
        <f>Entradas!$E$14</f>
        <v>0</v>
      </c>
      <c r="C5" s="60"/>
      <c r="D5" s="61">
        <f>Entradas!$E$66</f>
        <v>960</v>
      </c>
      <c r="E5" s="60"/>
      <c r="F5" s="61">
        <f>Entradas!$E$118</f>
        <v>960</v>
      </c>
      <c r="G5" s="60"/>
      <c r="H5" s="61">
        <f>Entradas!$E$170</f>
        <v>960</v>
      </c>
      <c r="I5" s="60"/>
      <c r="J5" s="61">
        <f>Entradas!$E$222</f>
        <v>1380</v>
      </c>
      <c r="K5" s="60"/>
      <c r="L5" s="61">
        <f>Entradas!$E$274</f>
        <v>1380</v>
      </c>
      <c r="M5" s="60"/>
      <c r="N5" s="61">
        <f>Entradas!$E$326</f>
        <v>1380</v>
      </c>
      <c r="O5" s="60"/>
      <c r="P5" s="61">
        <f>Entradas!$E$378</f>
        <v>1380</v>
      </c>
      <c r="Q5" s="60"/>
      <c r="R5" s="61">
        <f>Entradas!$E$430</f>
        <v>1380</v>
      </c>
      <c r="S5" s="60"/>
      <c r="T5" s="61">
        <f>Entradas!$E$482</f>
        <v>0</v>
      </c>
      <c r="U5" s="60"/>
      <c r="V5" s="61">
        <f>Entradas!$E$534</f>
        <v>1380</v>
      </c>
      <c r="W5" s="60"/>
      <c r="X5" s="61">
        <f>Entradas!$E$586</f>
        <v>1380</v>
      </c>
      <c r="Y5" s="62"/>
      <c r="Z5" s="60"/>
      <c r="AA5" s="60"/>
      <c r="AB5" s="60"/>
      <c r="AC5" s="60"/>
      <c r="AD5" s="60"/>
      <c r="AE5" s="60"/>
      <c r="AF5" s="60"/>
    </row>
    <row r="6">
      <c r="A6" s="60" t="s">
        <v>89</v>
      </c>
      <c r="B6" s="61">
        <f>Entradas!$E$22</f>
        <v>1200</v>
      </c>
      <c r="C6" s="60"/>
      <c r="D6" s="61">
        <f>Entradas!$E$74</f>
        <v>0</v>
      </c>
      <c r="E6" s="60"/>
      <c r="F6" s="61">
        <f>Entradas!$E$126</f>
        <v>0</v>
      </c>
      <c r="G6" s="60"/>
      <c r="H6" s="61">
        <f>Entradas!$E$178</f>
        <v>0</v>
      </c>
      <c r="I6" s="60"/>
      <c r="J6" s="61">
        <f>Entradas!$E$230</f>
        <v>0</v>
      </c>
      <c r="K6" s="60"/>
      <c r="L6" s="61">
        <f>Entradas!$E$282</f>
        <v>0</v>
      </c>
      <c r="M6" s="60"/>
      <c r="N6" s="61">
        <f>Entradas!$E$334</f>
        <v>0</v>
      </c>
      <c r="O6" s="60"/>
      <c r="P6" s="61">
        <f>Entradas!$E$386</f>
        <v>0</v>
      </c>
      <c r="Q6" s="60"/>
      <c r="R6" s="61">
        <f>Entradas!$E$438</f>
        <v>0</v>
      </c>
      <c r="S6" s="60"/>
      <c r="T6" s="61">
        <f>Entradas!$E$490</f>
        <v>0</v>
      </c>
      <c r="U6" s="60"/>
      <c r="V6" s="61">
        <f>Entradas!$E$542</f>
        <v>0</v>
      </c>
      <c r="W6" s="60"/>
      <c r="X6" s="61">
        <f>Entradas!$E$594</f>
        <v>0</v>
      </c>
      <c r="Y6" s="62"/>
      <c r="Z6" s="60"/>
      <c r="AA6" s="60"/>
      <c r="AB6" s="60"/>
      <c r="AC6" s="60"/>
      <c r="AD6" s="60"/>
      <c r="AE6" s="60"/>
      <c r="AF6" s="60"/>
    </row>
    <row r="7">
      <c r="A7" s="60" t="s">
        <v>90</v>
      </c>
      <c r="B7" s="61">
        <f>Entradas!$D$28</f>
        <v>2400</v>
      </c>
      <c r="C7" s="60"/>
      <c r="D7" s="61" t="str">
        <f>Entradas!$E$80</f>
        <v/>
      </c>
      <c r="E7" s="60"/>
      <c r="F7" s="61" t="str">
        <f>Entradas!$E$132</f>
        <v/>
      </c>
      <c r="G7" s="60"/>
      <c r="H7" s="61" t="str">
        <f>Entradas!$E$184</f>
        <v/>
      </c>
      <c r="I7" s="60"/>
      <c r="J7" s="61" t="str">
        <f>Entradas!$E$236</f>
        <v/>
      </c>
      <c r="K7" s="60"/>
      <c r="L7" s="61" t="str">
        <f>Entradas!$E$288</f>
        <v/>
      </c>
      <c r="M7" s="60"/>
      <c r="N7" s="61" t="str">
        <f>Entradas!$E$340</f>
        <v/>
      </c>
      <c r="O7" s="60"/>
      <c r="P7" s="61" t="str">
        <f>Entradas!$E$392</f>
        <v/>
      </c>
      <c r="Q7" s="60"/>
      <c r="R7" s="61" t="str">
        <f>Entradas!$E$444</f>
        <v/>
      </c>
      <c r="S7" s="60"/>
      <c r="T7" s="61" t="str">
        <f>Entradas!$E$496</f>
        <v/>
      </c>
      <c r="U7" s="60"/>
      <c r="V7" s="61" t="str">
        <f>Entradas!$E$548</f>
        <v/>
      </c>
      <c r="W7" s="60"/>
      <c r="X7" s="61" t="str">
        <f>Entradas!$E$600</f>
        <v/>
      </c>
      <c r="Y7" s="62"/>
      <c r="Z7" s="60"/>
      <c r="AA7" s="60"/>
      <c r="AB7" s="60"/>
      <c r="AC7" s="60"/>
      <c r="AD7" s="60"/>
      <c r="AE7" s="60"/>
      <c r="AF7" s="60"/>
    </row>
    <row r="8">
      <c r="A8" s="60" t="s">
        <v>91</v>
      </c>
      <c r="B8" s="61">
        <f>Entradas!$D$34</f>
        <v>1470</v>
      </c>
      <c r="C8" s="60"/>
      <c r="D8" s="61" t="str">
        <f>Entradas!$E$86</f>
        <v/>
      </c>
      <c r="E8" s="60"/>
      <c r="F8" s="61" t="str">
        <f>Entradas!$E$138</f>
        <v/>
      </c>
      <c r="G8" s="60"/>
      <c r="H8" s="61" t="str">
        <f>Entradas!$E$190</f>
        <v/>
      </c>
      <c r="I8" s="60"/>
      <c r="J8" s="61" t="str">
        <f>Entradas!$E$242</f>
        <v/>
      </c>
      <c r="K8" s="60"/>
      <c r="L8" s="61" t="str">
        <f>Entradas!$E$294</f>
        <v/>
      </c>
      <c r="M8" s="60"/>
      <c r="N8" s="61" t="str">
        <f>Entradas!$E$346</f>
        <v/>
      </c>
      <c r="O8" s="60"/>
      <c r="P8" s="61" t="str">
        <f>Entradas!$E$398</f>
        <v/>
      </c>
      <c r="Q8" s="60"/>
      <c r="R8" s="61" t="str">
        <f>Entradas!$E$450</f>
        <v/>
      </c>
      <c r="S8" s="60"/>
      <c r="T8" s="61" t="str">
        <f>Entradas!$E$502</f>
        <v/>
      </c>
      <c r="U8" s="60"/>
      <c r="V8" s="61" t="str">
        <f>Entradas!$E$554</f>
        <v/>
      </c>
      <c r="W8" s="60"/>
      <c r="X8" s="61" t="str">
        <f>Entradas!$E$606</f>
        <v/>
      </c>
      <c r="Y8" s="62"/>
      <c r="Z8" s="60"/>
      <c r="AA8" s="60"/>
      <c r="AB8" s="60"/>
      <c r="AC8" s="60"/>
      <c r="AD8" s="60"/>
      <c r="AE8" s="60"/>
      <c r="AF8" s="60"/>
    </row>
    <row r="9">
      <c r="A9" s="60" t="s">
        <v>92</v>
      </c>
      <c r="B9" s="61">
        <f>Entradas!$D$52</f>
        <v>250</v>
      </c>
      <c r="C9" s="60"/>
      <c r="D9" s="61" t="str">
        <f>Entradas!$E$92</f>
        <v/>
      </c>
      <c r="E9" s="60"/>
      <c r="F9" s="61" t="str">
        <f>Entradas!$E$144</f>
        <v/>
      </c>
      <c r="G9" s="60"/>
      <c r="H9" s="61" t="str">
        <f>Entradas!$E$196</f>
        <v/>
      </c>
      <c r="I9" s="60"/>
      <c r="J9" s="61" t="str">
        <f>Entradas!$E$248</f>
        <v/>
      </c>
      <c r="K9" s="60"/>
      <c r="L9" s="61" t="str">
        <f>Entradas!$E$300</f>
        <v/>
      </c>
      <c r="M9" s="60"/>
      <c r="N9" s="61" t="str">
        <f>Entradas!$E$352</f>
        <v/>
      </c>
      <c r="O9" s="60"/>
      <c r="P9" s="61" t="str">
        <f>Entradas!$E$404</f>
        <v/>
      </c>
      <c r="Q9" s="60"/>
      <c r="R9" s="61" t="str">
        <f>Entradas!$E$456</f>
        <v/>
      </c>
      <c r="S9" s="60"/>
      <c r="T9" s="61" t="str">
        <f>Entradas!$E$508</f>
        <v/>
      </c>
      <c r="U9" s="60"/>
      <c r="V9" s="61" t="str">
        <f>Entradas!$E$560</f>
        <v/>
      </c>
      <c r="W9" s="60"/>
      <c r="X9" s="61" t="str">
        <f>Entradas!$E$612</f>
        <v/>
      </c>
      <c r="Y9" s="62"/>
      <c r="Z9" s="60"/>
      <c r="AA9" s="60"/>
      <c r="AB9" s="60"/>
      <c r="AC9" s="60"/>
      <c r="AD9" s="60"/>
      <c r="AE9" s="60"/>
      <c r="AF9" s="60"/>
    </row>
    <row r="10" ht="15.75" customHeight="1">
      <c r="A10" s="55" t="s">
        <v>93</v>
      </c>
      <c r="B10" s="56"/>
      <c r="C10" s="57"/>
      <c r="D10" s="56"/>
      <c r="E10" s="57"/>
      <c r="F10" s="56"/>
      <c r="G10" s="57"/>
      <c r="H10" s="56"/>
      <c r="I10" s="57"/>
      <c r="J10" s="56"/>
      <c r="K10" s="57"/>
      <c r="L10" s="56"/>
      <c r="M10" s="57"/>
      <c r="N10" s="56"/>
      <c r="O10" s="57"/>
      <c r="P10" s="56"/>
      <c r="Q10" s="57"/>
      <c r="R10" s="56"/>
      <c r="S10" s="57"/>
      <c r="T10" s="56"/>
      <c r="U10" s="57"/>
      <c r="V10" s="56"/>
      <c r="W10" s="57"/>
      <c r="X10" s="56"/>
      <c r="Y10" s="58"/>
      <c r="Z10" s="59"/>
      <c r="AA10" s="59"/>
      <c r="AB10" s="59"/>
      <c r="AC10" s="59"/>
      <c r="AD10" s="59"/>
      <c r="AE10" s="59"/>
      <c r="AF10" s="59"/>
    </row>
    <row r="11">
      <c r="A11" s="60" t="s">
        <v>94</v>
      </c>
      <c r="B11" s="61">
        <f>Entradas!$D$40</f>
        <v>980</v>
      </c>
      <c r="C11" s="60"/>
      <c r="D11" s="61" t="str">
        <f>Entradas!$E$98</f>
        <v/>
      </c>
      <c r="E11" s="60"/>
      <c r="F11" s="61" t="str">
        <f>Entradas!$E$150</f>
        <v/>
      </c>
      <c r="G11" s="60"/>
      <c r="H11" s="61" t="str">
        <f>Entradas!$E$202</f>
        <v/>
      </c>
      <c r="I11" s="60"/>
      <c r="J11" s="61" t="str">
        <f>Entradas!$E$254</f>
        <v/>
      </c>
      <c r="K11" s="60"/>
      <c r="L11" s="61" t="str">
        <f>Entradas!$E$306</f>
        <v/>
      </c>
      <c r="M11" s="60"/>
      <c r="N11" s="61" t="str">
        <f>Entradas!$E$358</f>
        <v/>
      </c>
      <c r="O11" s="60"/>
      <c r="P11" s="61" t="str">
        <f>Entradas!$E$410</f>
        <v/>
      </c>
      <c r="Q11" s="60"/>
      <c r="R11" s="61" t="str">
        <f>Entradas!$E$462</f>
        <v/>
      </c>
      <c r="S11" s="60"/>
      <c r="T11" s="61" t="str">
        <f>Entradas!$E$514</f>
        <v/>
      </c>
      <c r="U11" s="60"/>
      <c r="V11" s="61" t="str">
        <f>Entradas!$E$566</f>
        <v/>
      </c>
      <c r="W11" s="60"/>
      <c r="X11" s="61" t="str">
        <f>Entradas!$E$618</f>
        <v/>
      </c>
      <c r="Y11" s="62"/>
      <c r="Z11" s="60"/>
      <c r="AA11" s="60"/>
      <c r="AB11" s="60"/>
      <c r="AC11" s="60"/>
      <c r="AD11" s="60"/>
      <c r="AE11" s="60"/>
      <c r="AF11" s="60"/>
    </row>
    <row r="12">
      <c r="A12" s="60" t="s">
        <v>95</v>
      </c>
      <c r="B12" s="61">
        <f>Entradas!$D$46</f>
        <v>235</v>
      </c>
      <c r="C12" s="60"/>
      <c r="D12" s="61" t="str">
        <f>Entradas!$E$104</f>
        <v/>
      </c>
      <c r="E12" s="60"/>
      <c r="F12" s="61" t="str">
        <f>Entradas!$E$156</f>
        <v/>
      </c>
      <c r="G12" s="60"/>
      <c r="H12" s="61" t="str">
        <f>Entradas!$E$208</f>
        <v/>
      </c>
      <c r="I12" s="60"/>
      <c r="J12" s="61" t="str">
        <f>Entradas!$E$260</f>
        <v/>
      </c>
      <c r="K12" s="60"/>
      <c r="L12" s="61" t="str">
        <f>Entradas!$E$312</f>
        <v/>
      </c>
      <c r="M12" s="60"/>
      <c r="N12" s="61" t="str">
        <f>Entradas!$E$364</f>
        <v/>
      </c>
      <c r="O12" s="60"/>
      <c r="P12" s="61" t="str">
        <f>Entradas!$E$416</f>
        <v/>
      </c>
      <c r="Q12" s="60"/>
      <c r="R12" s="61" t="str">
        <f>Entradas!$E$468</f>
        <v/>
      </c>
      <c r="S12" s="60"/>
      <c r="T12" s="61" t="str">
        <f>Entradas!$E$520</f>
        <v/>
      </c>
      <c r="U12" s="60"/>
      <c r="V12" s="61" t="str">
        <f>Entradas!$E$572</f>
        <v/>
      </c>
      <c r="W12" s="60"/>
      <c r="X12" s="61" t="str">
        <f>Entradas!$E$624</f>
        <v/>
      </c>
      <c r="Y12" s="62"/>
      <c r="Z12" s="60"/>
      <c r="AA12" s="60"/>
      <c r="AB12" s="60"/>
      <c r="AC12" s="60"/>
      <c r="AD12" s="60"/>
      <c r="AE12" s="60"/>
      <c r="AF12" s="60"/>
    </row>
    <row r="13">
      <c r="A13" s="63" t="s">
        <v>7</v>
      </c>
      <c r="B13" s="64">
        <f>SUM(B5:B8,B11:B12)</f>
        <v>6285</v>
      </c>
      <c r="C13" s="65"/>
      <c r="D13" s="64">
        <f>SUM(D5:D8,D11:D12)</f>
        <v>960</v>
      </c>
      <c r="E13" s="65"/>
      <c r="F13" s="64">
        <f>SUM(F5:F8,F11:F12)</f>
        <v>960</v>
      </c>
      <c r="G13" s="65"/>
      <c r="H13" s="64">
        <f>SUM(H5:H7,H11:H12)</f>
        <v>960</v>
      </c>
      <c r="I13" s="65"/>
      <c r="J13" s="64">
        <f>SUM(J5:J8,J11:J12)</f>
        <v>1380</v>
      </c>
      <c r="K13" s="65"/>
      <c r="L13" s="64">
        <f>SUM(L5:L8,L11:L12)</f>
        <v>1380</v>
      </c>
      <c r="M13" s="65"/>
      <c r="N13" s="64">
        <f>SUM(N5:N8,N11:N12)</f>
        <v>1380</v>
      </c>
      <c r="O13" s="65"/>
      <c r="P13" s="64">
        <f>SUM(P5:P8,P11:P12)</f>
        <v>1380</v>
      </c>
      <c r="Q13" s="65"/>
      <c r="R13" s="64">
        <f>SUM(R5:R8,R11:R12)</f>
        <v>1380</v>
      </c>
      <c r="S13" s="65"/>
      <c r="T13" s="64">
        <f>SUM(T5:T8,T11:T12)</f>
        <v>0</v>
      </c>
      <c r="U13" s="65"/>
      <c r="V13" s="64">
        <f>SUM(V5:V8,V11:V12)</f>
        <v>1380</v>
      </c>
      <c r="W13" s="65"/>
      <c r="X13" s="64">
        <f>SUM(X5:X8,X11:X12)</f>
        <v>1380</v>
      </c>
      <c r="Y13" s="66"/>
      <c r="Z13" s="67"/>
      <c r="AA13" s="67"/>
      <c r="AB13" s="67"/>
      <c r="AC13" s="67"/>
      <c r="AD13" s="67"/>
      <c r="AE13" s="67"/>
      <c r="AF13" s="67"/>
    </row>
    <row r="14">
      <c r="A14" s="68" t="s">
        <v>96</v>
      </c>
      <c r="B14" s="69"/>
      <c r="C14" s="70" t="s">
        <v>97</v>
      </c>
      <c r="D14" s="69"/>
      <c r="E14" s="70" t="s">
        <v>97</v>
      </c>
      <c r="F14" s="69"/>
      <c r="G14" s="70" t="s">
        <v>97</v>
      </c>
      <c r="H14" s="69"/>
      <c r="I14" s="70" t="s">
        <v>97</v>
      </c>
      <c r="J14" s="69"/>
      <c r="K14" s="70" t="s">
        <v>97</v>
      </c>
      <c r="L14" s="69"/>
      <c r="M14" s="70" t="s">
        <v>97</v>
      </c>
      <c r="N14" s="69"/>
      <c r="O14" s="70" t="s">
        <v>97</v>
      </c>
      <c r="P14" s="69"/>
      <c r="Q14" s="70" t="s">
        <v>97</v>
      </c>
      <c r="R14" s="69"/>
      <c r="S14" s="70" t="s">
        <v>97</v>
      </c>
      <c r="T14" s="69"/>
      <c r="U14" s="70" t="s">
        <v>97</v>
      </c>
      <c r="V14" s="69"/>
      <c r="W14" s="70" t="s">
        <v>97</v>
      </c>
      <c r="X14" s="69"/>
      <c r="Y14" s="70" t="s">
        <v>97</v>
      </c>
      <c r="Z14" s="71"/>
      <c r="AA14" s="71"/>
      <c r="AB14" s="71"/>
      <c r="AC14" s="71"/>
      <c r="AD14" s="71"/>
      <c r="AE14" s="71"/>
      <c r="AF14" s="71"/>
    </row>
    <row r="15">
      <c r="A15" s="55" t="s">
        <v>98</v>
      </c>
      <c r="B15" s="56"/>
      <c r="C15" s="72"/>
      <c r="D15" s="56"/>
      <c r="E15" s="72"/>
      <c r="F15" s="56"/>
      <c r="G15" s="72"/>
      <c r="H15" s="56"/>
      <c r="I15" s="72"/>
      <c r="J15" s="56"/>
      <c r="K15" s="72"/>
      <c r="L15" s="56"/>
      <c r="M15" s="72"/>
      <c r="N15" s="56"/>
      <c r="O15" s="72"/>
      <c r="P15" s="56"/>
      <c r="Q15" s="72"/>
      <c r="R15" s="56"/>
      <c r="S15" s="72"/>
      <c r="T15" s="56"/>
      <c r="U15" s="72"/>
      <c r="V15" s="56"/>
      <c r="W15" s="72"/>
      <c r="X15" s="56"/>
      <c r="Y15" s="73"/>
      <c r="Z15" s="59"/>
      <c r="AA15" s="59"/>
      <c r="AB15" s="59"/>
      <c r="AC15" s="59"/>
      <c r="AD15" s="59"/>
      <c r="AE15" s="59"/>
      <c r="AF15" s="59"/>
    </row>
    <row r="16">
      <c r="A16" s="60" t="s">
        <v>53</v>
      </c>
      <c r="B16" s="61">
        <f>VLOOKUP(A16,'Saídas'!$A$2:$B$26,2,FALSE)</f>
        <v>200</v>
      </c>
      <c r="C16" s="60"/>
      <c r="D16" s="61">
        <f>VLOOKUP(A16,'Saídas'!$A$29:$B$53,2,FALSE)</f>
        <v>0</v>
      </c>
      <c r="E16" s="60"/>
      <c r="F16" s="61">
        <f>VLOOKUP(A16,'Saídas'!$A$56:$B$80,2,FALSE)</f>
        <v>0</v>
      </c>
      <c r="G16" s="60"/>
      <c r="H16" s="61">
        <f>VLOOKUP(A16,'Saídas'!$A$83:$B$107,2,FALSE)</f>
        <v>0</v>
      </c>
      <c r="I16" s="60"/>
      <c r="J16" s="61">
        <f>VLOOKUP(A16,'Saídas'!$A$110:$B$134,2,FALSE)</f>
        <v>0</v>
      </c>
      <c r="K16" s="60"/>
      <c r="L16" s="61">
        <f>VLOOKUP(A16,'Saídas'!$A$137:$B$161,2,FALSE)</f>
        <v>0</v>
      </c>
      <c r="M16" s="60"/>
      <c r="N16" s="61">
        <f>VLOOKUP(A16,'Saídas'!$A$164:$B$188,2,FALSE)</f>
        <v>0</v>
      </c>
      <c r="O16" s="60"/>
      <c r="P16" s="61">
        <f>VLOOKUP(A16,'Saídas'!$A$191:$B$215,2,FALSE)</f>
        <v>0</v>
      </c>
      <c r="Q16" s="60"/>
      <c r="R16" s="61">
        <f>VLOOKUP(A16,'Saídas'!$A$218:$B$242,2,FALSE)</f>
        <v>0</v>
      </c>
      <c r="S16" s="60"/>
      <c r="T16" s="61">
        <f>VLOOKUP(A16,'Saídas'!$A$245:$B$269,2,FALSE)</f>
        <v>0</v>
      </c>
      <c r="U16" s="60"/>
      <c r="V16" s="61">
        <f>VLOOKUP(A16,'Saídas'!$A$272:$B$296,2,FALSE)</f>
        <v>0</v>
      </c>
      <c r="W16" s="60"/>
      <c r="X16" s="61">
        <f>VLOOKUP(A16,'Saídas'!$A$299:$B$323,2,FALSE)</f>
        <v>0</v>
      </c>
      <c r="Y16" s="62"/>
      <c r="Z16" s="60"/>
      <c r="AA16" s="60"/>
      <c r="AB16" s="60"/>
      <c r="AC16" s="60"/>
      <c r="AD16" s="60"/>
      <c r="AE16" s="60"/>
      <c r="AF16" s="60"/>
    </row>
    <row r="17">
      <c r="A17" s="60" t="s">
        <v>54</v>
      </c>
      <c r="B17" s="61">
        <f>VLOOKUP(A17,'Saídas'!$A$2:$B$26,2,FALSE)</f>
        <v>0</v>
      </c>
      <c r="C17" s="60"/>
      <c r="D17" s="61">
        <f>VLOOKUP(A17,'Saídas'!$A$29:$B$53,2,FALSE)</f>
        <v>0</v>
      </c>
      <c r="E17" s="60"/>
      <c r="F17" s="61">
        <f>VLOOKUP(A17,'Saídas'!$A$56:$B$80,2,FALSE)</f>
        <v>0</v>
      </c>
      <c r="G17" s="60"/>
      <c r="H17" s="61">
        <f>VLOOKUP(A17,'Saídas'!$A$83:$B$107,2,FALSE)</f>
        <v>0</v>
      </c>
      <c r="I17" s="60"/>
      <c r="J17" s="61">
        <f>VLOOKUP(A17,'Saídas'!$A$110:$B$134,2,FALSE)</f>
        <v>0</v>
      </c>
      <c r="K17" s="60"/>
      <c r="L17" s="61">
        <f>VLOOKUP(A17,'Saídas'!$A$137:$B$161,2,FALSE)</f>
        <v>0</v>
      </c>
      <c r="M17" s="60"/>
      <c r="N17" s="61">
        <f>VLOOKUP(A17,'Saídas'!$A$164:$B$188,2,FALSE)</f>
        <v>0</v>
      </c>
      <c r="O17" s="60"/>
      <c r="P17" s="61">
        <f>VLOOKUP(A17,'Saídas'!$A$191:$B$215,2,FALSE)</f>
        <v>0</v>
      </c>
      <c r="Q17" s="60"/>
      <c r="R17" s="61">
        <f>VLOOKUP(A17,'Saídas'!$A$218:$B$242,2,FALSE)</f>
        <v>0</v>
      </c>
      <c r="S17" s="60"/>
      <c r="T17" s="61">
        <f>VLOOKUP(A17,'Saídas'!$A$245:$B$269,2,FALSE)</f>
        <v>0</v>
      </c>
      <c r="U17" s="60"/>
      <c r="V17" s="61">
        <f>VLOOKUP(A17,'Saídas'!$A$272:$B$296,2,FALSE)</f>
        <v>0</v>
      </c>
      <c r="W17" s="60"/>
      <c r="X17" s="61">
        <f>VLOOKUP(A17,'Saídas'!$A$299:$B$323,2,FALSE)</f>
        <v>0</v>
      </c>
      <c r="Y17" s="62"/>
      <c r="Z17" s="60"/>
      <c r="AA17" s="60"/>
      <c r="AB17" s="60"/>
      <c r="AC17" s="60"/>
      <c r="AD17" s="60"/>
      <c r="AE17" s="60"/>
      <c r="AF17" s="60"/>
    </row>
    <row r="18">
      <c r="A18" s="60" t="s">
        <v>55</v>
      </c>
      <c r="B18" s="61">
        <f>VLOOKUP(A18,'Saídas'!$A$2:$B$26,2,FALSE)</f>
        <v>150</v>
      </c>
      <c r="C18" s="60"/>
      <c r="D18" s="61">
        <f>VLOOKUP(A18,'Saídas'!$A$29:$B$53,2,FALSE)</f>
        <v>0</v>
      </c>
      <c r="E18" s="60"/>
      <c r="F18" s="61">
        <f>VLOOKUP(A18,'Saídas'!$A$56:$B$80,2,FALSE)</f>
        <v>0</v>
      </c>
      <c r="G18" s="60"/>
      <c r="H18" s="61">
        <f>VLOOKUP(A18,'Saídas'!$A$83:$B$107,2,FALSE)</f>
        <v>0</v>
      </c>
      <c r="I18" s="60"/>
      <c r="J18" s="61">
        <f>VLOOKUP(A18,'Saídas'!$A$110:$B$134,2,FALSE)</f>
        <v>0</v>
      </c>
      <c r="K18" s="60"/>
      <c r="L18" s="61">
        <f>VLOOKUP(A18,'Saídas'!$A$137:$B$161,2,FALSE)</f>
        <v>0</v>
      </c>
      <c r="M18" s="60"/>
      <c r="N18" s="61">
        <f>VLOOKUP(A18,'Saídas'!$A$164:$B$188,2,FALSE)</f>
        <v>0</v>
      </c>
      <c r="O18" s="60"/>
      <c r="P18" s="61">
        <f>VLOOKUP(A18,'Saídas'!$A$191:$B$215,2,FALSE)</f>
        <v>0</v>
      </c>
      <c r="Q18" s="60"/>
      <c r="R18" s="61">
        <f>VLOOKUP(A18,'Saídas'!$A$218:$B$242,2,FALSE)</f>
        <v>0</v>
      </c>
      <c r="S18" s="60"/>
      <c r="T18" s="61">
        <f>VLOOKUP(A18,'Saídas'!$A$245:$B$269,2,FALSE)</f>
        <v>0</v>
      </c>
      <c r="U18" s="60"/>
      <c r="V18" s="61">
        <f>VLOOKUP(A18,'Saídas'!$A$272:$B$296,2,FALSE)</f>
        <v>0</v>
      </c>
      <c r="W18" s="60"/>
      <c r="X18" s="61">
        <f>VLOOKUP(A18,'Saídas'!$A$299:$B$323,2,FALSE)</f>
        <v>0</v>
      </c>
      <c r="Y18" s="62"/>
      <c r="Z18" s="60"/>
      <c r="AA18" s="60"/>
      <c r="AB18" s="60"/>
      <c r="AC18" s="60"/>
      <c r="AD18" s="60"/>
      <c r="AE18" s="60"/>
      <c r="AF18" s="60"/>
    </row>
    <row r="19">
      <c r="A19" s="60" t="s">
        <v>56</v>
      </c>
      <c r="B19" s="61">
        <f>VLOOKUP(A19,'Saídas'!$A$2:$B$26,2,FALSE)</f>
        <v>130</v>
      </c>
      <c r="C19" s="60"/>
      <c r="D19" s="61">
        <f>VLOOKUP(A19,'Saídas'!$A$29:$B$53,2,FALSE)</f>
        <v>0</v>
      </c>
      <c r="E19" s="60"/>
      <c r="F19" s="61">
        <f>VLOOKUP(A19,'Saídas'!$A$56:$B$80,2,FALSE)</f>
        <v>0</v>
      </c>
      <c r="G19" s="60"/>
      <c r="H19" s="61">
        <f>VLOOKUP(A19,'Saídas'!$A$83:$B$107,2,FALSE)</f>
        <v>0</v>
      </c>
      <c r="I19" s="60"/>
      <c r="J19" s="61">
        <f>VLOOKUP(A19,'Saídas'!$A$110:$B$134,2,FALSE)</f>
        <v>0</v>
      </c>
      <c r="K19" s="60"/>
      <c r="L19" s="61">
        <f>VLOOKUP(A19,'Saídas'!$A$137:$B$161,2,FALSE)</f>
        <v>0</v>
      </c>
      <c r="M19" s="60"/>
      <c r="N19" s="61">
        <f>VLOOKUP(A19,'Saídas'!$A$164:$B$188,2,FALSE)</f>
        <v>0</v>
      </c>
      <c r="O19" s="60"/>
      <c r="P19" s="61">
        <f>VLOOKUP(A19,'Saídas'!$A$191:$B$215,2,FALSE)</f>
        <v>0</v>
      </c>
      <c r="Q19" s="60"/>
      <c r="R19" s="61">
        <f>VLOOKUP(A19,'Saídas'!$A$218:$B$242,2,FALSE)</f>
        <v>0</v>
      </c>
      <c r="S19" s="60"/>
      <c r="T19" s="61">
        <f>VLOOKUP(A19,'Saídas'!$A$245:$B$269,2,FALSE)</f>
        <v>0</v>
      </c>
      <c r="U19" s="60"/>
      <c r="V19" s="61">
        <f>VLOOKUP(A19,'Saídas'!$A$272:$B$296,2,FALSE)</f>
        <v>0</v>
      </c>
      <c r="W19" s="60"/>
      <c r="X19" s="61">
        <f>VLOOKUP(A19,'Saídas'!$A$299:$B$323,2,FALSE)</f>
        <v>0</v>
      </c>
      <c r="Y19" s="62"/>
      <c r="Z19" s="60"/>
      <c r="AA19" s="60"/>
      <c r="AB19" s="60"/>
      <c r="AC19" s="60"/>
      <c r="AD19" s="60"/>
      <c r="AE19" s="60"/>
      <c r="AF19" s="60"/>
    </row>
    <row r="20">
      <c r="A20" s="60" t="s">
        <v>57</v>
      </c>
      <c r="B20" s="61">
        <f>VLOOKUP(A20,'Saídas'!$A$2:$B$26,2,FALSE)</f>
        <v>0</v>
      </c>
      <c r="C20" s="60"/>
      <c r="D20" s="61">
        <f>VLOOKUP(A20,'Saídas'!$A$29:$B$53,2,FALSE)</f>
        <v>0</v>
      </c>
      <c r="E20" s="60"/>
      <c r="F20" s="61">
        <f>VLOOKUP(A20,'Saídas'!$A$56:$B$80,2,FALSE)</f>
        <v>0</v>
      </c>
      <c r="G20" s="60"/>
      <c r="H20" s="61">
        <f>VLOOKUP(A20,'Saídas'!$A$83:$B$107,2,FALSE)</f>
        <v>0</v>
      </c>
      <c r="I20" s="60"/>
      <c r="J20" s="61">
        <f>VLOOKUP(A20,'Saídas'!$A$110:$B$134,2,FALSE)</f>
        <v>0</v>
      </c>
      <c r="K20" s="60"/>
      <c r="L20" s="61">
        <f>VLOOKUP(A20,'Saídas'!$A$137:$B$161,2,FALSE)</f>
        <v>0</v>
      </c>
      <c r="M20" s="60"/>
      <c r="N20" s="61">
        <f>VLOOKUP(A20,'Saídas'!$A$164:$B$188,2,FALSE)</f>
        <v>0</v>
      </c>
      <c r="O20" s="60"/>
      <c r="P20" s="61">
        <f>VLOOKUP(A20,'Saídas'!$A$191:$B$215,2,FALSE)</f>
        <v>0</v>
      </c>
      <c r="Q20" s="60"/>
      <c r="R20" s="61">
        <f>VLOOKUP(A20,'Saídas'!$A$218:$B$242,2,FALSE)</f>
        <v>0</v>
      </c>
      <c r="S20" s="60"/>
      <c r="T20" s="61">
        <f>VLOOKUP(A20,'Saídas'!$A$245:$B$269,2,FALSE)</f>
        <v>0</v>
      </c>
      <c r="U20" s="60"/>
      <c r="V20" s="61">
        <f>VLOOKUP(A20,'Saídas'!$A$272:$B$296,2,FALSE)</f>
        <v>0</v>
      </c>
      <c r="W20" s="60"/>
      <c r="X20" s="61">
        <f>VLOOKUP(A20,'Saídas'!$A$299:$B$323,2,FALSE)</f>
        <v>0</v>
      </c>
      <c r="Y20" s="62"/>
      <c r="Z20" s="60"/>
      <c r="AA20" s="60"/>
      <c r="AB20" s="60"/>
      <c r="AC20" s="60"/>
      <c r="AD20" s="60"/>
      <c r="AE20" s="60"/>
      <c r="AF20" s="60"/>
    </row>
    <row r="21" ht="15.75" customHeight="1">
      <c r="A21" s="60" t="s">
        <v>58</v>
      </c>
      <c r="B21" s="61">
        <f>VLOOKUP(A21,'Saídas'!$A$2:$B$26,2,FALSE)</f>
        <v>500</v>
      </c>
      <c r="C21" s="60"/>
      <c r="D21" s="61">
        <f>VLOOKUP(A21,'Saídas'!$A$29:$B$53,2,FALSE)</f>
        <v>0</v>
      </c>
      <c r="E21" s="60"/>
      <c r="F21" s="61">
        <f>VLOOKUP(A21,'Saídas'!$A$56:$B$80,2,FALSE)</f>
        <v>0</v>
      </c>
      <c r="G21" s="60"/>
      <c r="H21" s="61">
        <f>VLOOKUP(A21,'Saídas'!$A$83:$B$107,2,FALSE)</f>
        <v>0</v>
      </c>
      <c r="I21" s="60"/>
      <c r="J21" s="61">
        <f>VLOOKUP(A21,'Saídas'!$A$110:$B$134,2,FALSE)</f>
        <v>0</v>
      </c>
      <c r="K21" s="60"/>
      <c r="L21" s="61">
        <f>VLOOKUP(A21,'Saídas'!$A$137:$B$161,2,FALSE)</f>
        <v>0</v>
      </c>
      <c r="M21" s="60"/>
      <c r="N21" s="61">
        <f>VLOOKUP(A21,'Saídas'!$A$164:$B$188,2,FALSE)</f>
        <v>0</v>
      </c>
      <c r="O21" s="60"/>
      <c r="P21" s="61">
        <f>VLOOKUP(A21,'Saídas'!$A$191:$B$215,2,FALSE)</f>
        <v>0</v>
      </c>
      <c r="Q21" s="60"/>
      <c r="R21" s="61">
        <f>VLOOKUP(A21,'Saídas'!$A$218:$B$242,2,FALSE)</f>
        <v>0</v>
      </c>
      <c r="S21" s="60"/>
      <c r="T21" s="61">
        <f>VLOOKUP(A21,'Saídas'!$A$245:$B$269,2,FALSE)</f>
        <v>0</v>
      </c>
      <c r="U21" s="60"/>
      <c r="V21" s="61">
        <f>VLOOKUP(A21,'Saídas'!$A$272:$B$296,2,FALSE)</f>
        <v>0</v>
      </c>
      <c r="W21" s="60"/>
      <c r="X21" s="61">
        <f>VLOOKUP(A21,'Saídas'!$A$299:$B$323,2,FALSE)</f>
        <v>0</v>
      </c>
      <c r="Y21" s="62"/>
      <c r="Z21" s="60"/>
      <c r="AA21" s="60"/>
      <c r="AB21" s="60"/>
      <c r="AC21" s="60"/>
      <c r="AD21" s="60"/>
      <c r="AE21" s="60"/>
      <c r="AF21" s="60"/>
    </row>
    <row r="22" ht="15.75" customHeight="1">
      <c r="A22" s="60" t="s">
        <v>59</v>
      </c>
      <c r="B22" s="61">
        <f>VLOOKUP(A22,'Saídas'!$A$2:$B$26,2,FALSE)</f>
        <v>0</v>
      </c>
      <c r="C22" s="60"/>
      <c r="D22" s="61">
        <f>VLOOKUP(A22,'Saídas'!$A$29:$B$53,2,FALSE)</f>
        <v>0</v>
      </c>
      <c r="E22" s="60"/>
      <c r="F22" s="61">
        <f>VLOOKUP(A22,'Saídas'!$A$56:$B$80,2,FALSE)</f>
        <v>0</v>
      </c>
      <c r="G22" s="60"/>
      <c r="H22" s="61">
        <f>VLOOKUP(A22,'Saídas'!$A$83:$B$107,2,FALSE)</f>
        <v>0</v>
      </c>
      <c r="I22" s="60"/>
      <c r="J22" s="61">
        <f>VLOOKUP(A22,'Saídas'!$A$110:$B$134,2,FALSE)</f>
        <v>0</v>
      </c>
      <c r="K22" s="60"/>
      <c r="L22" s="61">
        <f>VLOOKUP(A22,'Saídas'!$A$137:$B$161,2,FALSE)</f>
        <v>0</v>
      </c>
      <c r="M22" s="60"/>
      <c r="N22" s="61">
        <f>VLOOKUP(A22,'Saídas'!$A$164:$B$188,2,FALSE)</f>
        <v>0</v>
      </c>
      <c r="O22" s="60"/>
      <c r="P22" s="61">
        <f>VLOOKUP(A22,'Saídas'!$A$191:$B$215,2,FALSE)</f>
        <v>0</v>
      </c>
      <c r="Q22" s="60"/>
      <c r="R22" s="61">
        <f>VLOOKUP(A22,'Saídas'!$A$218:$B$242,2,FALSE)</f>
        <v>0</v>
      </c>
      <c r="S22" s="60"/>
      <c r="T22" s="61">
        <f>VLOOKUP(A22,'Saídas'!$A$245:$B$269,2,FALSE)</f>
        <v>0</v>
      </c>
      <c r="U22" s="60"/>
      <c r="V22" s="61">
        <f>VLOOKUP(A22,'Saídas'!$A$272:$B$296,2,FALSE)</f>
        <v>0</v>
      </c>
      <c r="W22" s="60"/>
      <c r="X22" s="61">
        <f>VLOOKUP(A22,'Saídas'!$A$299:$B$323,2,FALSE)</f>
        <v>0</v>
      </c>
      <c r="Y22" s="62"/>
      <c r="Z22" s="60"/>
      <c r="AA22" s="60"/>
      <c r="AB22" s="60"/>
      <c r="AC22" s="60"/>
      <c r="AD22" s="60"/>
      <c r="AE22" s="60"/>
      <c r="AF22" s="60"/>
    </row>
    <row r="23" ht="15.75" customHeight="1">
      <c r="A23" s="60" t="s">
        <v>60</v>
      </c>
      <c r="B23" s="61">
        <f>VLOOKUP(A23,'Saídas'!$A$2:$B$26,2,FALSE)</f>
        <v>0</v>
      </c>
      <c r="C23" s="60"/>
      <c r="D23" s="61">
        <f>VLOOKUP(A23,'Saídas'!$A$29:$B$53,2,FALSE)</f>
        <v>0</v>
      </c>
      <c r="E23" s="60"/>
      <c r="F23" s="61">
        <f>VLOOKUP(A23,'Saídas'!$A$56:$B$80,2,FALSE)</f>
        <v>0</v>
      </c>
      <c r="G23" s="60"/>
      <c r="H23" s="61">
        <f>VLOOKUP(A23,'Saídas'!$A$83:$B$107,2,FALSE)</f>
        <v>0</v>
      </c>
      <c r="I23" s="60"/>
      <c r="J23" s="61">
        <f>VLOOKUP(A23,'Saídas'!$A$110:$B$134,2,FALSE)</f>
        <v>0</v>
      </c>
      <c r="K23" s="60"/>
      <c r="L23" s="61">
        <f>VLOOKUP(A23,'Saídas'!$A$137:$B$161,2,FALSE)</f>
        <v>0</v>
      </c>
      <c r="M23" s="60"/>
      <c r="N23" s="61">
        <f>VLOOKUP(A23,'Saídas'!$A$164:$B$188,2,FALSE)</f>
        <v>0</v>
      </c>
      <c r="O23" s="60"/>
      <c r="P23" s="61">
        <f>VLOOKUP(A23,'Saídas'!$A$191:$B$215,2,FALSE)</f>
        <v>0</v>
      </c>
      <c r="Q23" s="60"/>
      <c r="R23" s="61">
        <f>VLOOKUP(A23,'Saídas'!$A$218:$B$242,2,FALSE)</f>
        <v>0</v>
      </c>
      <c r="S23" s="60"/>
      <c r="T23" s="61">
        <f>VLOOKUP(A23,'Saídas'!$A$245:$B$269,2,FALSE)</f>
        <v>0</v>
      </c>
      <c r="U23" s="60"/>
      <c r="V23" s="61">
        <f>VLOOKUP(A23,'Saídas'!$A$272:$B$296,2,FALSE)</f>
        <v>0</v>
      </c>
      <c r="W23" s="60"/>
      <c r="X23" s="61">
        <f>VLOOKUP(A23,'Saídas'!$A$299:$B$323,2,FALSE)</f>
        <v>0</v>
      </c>
      <c r="Y23" s="62"/>
      <c r="Z23" s="60"/>
      <c r="AA23" s="60"/>
      <c r="AB23" s="60"/>
      <c r="AC23" s="60"/>
      <c r="AD23" s="60"/>
      <c r="AE23" s="60"/>
      <c r="AF23" s="60"/>
    </row>
    <row r="24" ht="15.75" customHeight="1">
      <c r="A24" s="55" t="s">
        <v>99</v>
      </c>
      <c r="B24" s="74"/>
      <c r="C24" s="57"/>
      <c r="D24" s="56"/>
      <c r="E24" s="57"/>
      <c r="F24" s="56"/>
      <c r="G24" s="57"/>
      <c r="H24" s="56"/>
      <c r="I24" s="57"/>
      <c r="J24" s="56"/>
      <c r="K24" s="57"/>
      <c r="L24" s="56"/>
      <c r="M24" s="57"/>
      <c r="N24" s="56"/>
      <c r="O24" s="57"/>
      <c r="P24" s="56"/>
      <c r="Q24" s="57"/>
      <c r="R24" s="56"/>
      <c r="S24" s="57"/>
      <c r="T24" s="56"/>
      <c r="U24" s="57"/>
      <c r="V24" s="56"/>
      <c r="W24" s="57"/>
      <c r="X24" s="56"/>
      <c r="Y24" s="58"/>
      <c r="Z24" s="59"/>
      <c r="AA24" s="59"/>
      <c r="AB24" s="59"/>
      <c r="AC24" s="59"/>
      <c r="AD24" s="59"/>
      <c r="AE24" s="59"/>
      <c r="AF24" s="59"/>
    </row>
    <row r="25" ht="15.75" customHeight="1">
      <c r="A25" s="75" t="str">
        <f>'Saídas'!$A$13</f>
        <v>- Compra de insumos para prestação de serviços- psicoterapia</v>
      </c>
      <c r="B25" s="76">
        <f>VLOOKUP(A25,'Saídas'!$A$2:$B$26,2,FALSE)</f>
        <v>50</v>
      </c>
      <c r="C25" s="60"/>
      <c r="D25" s="76">
        <f>VLOOKUP(A25,'Saídas'!$A$29:$B$53,2,FALSE)</f>
        <v>0</v>
      </c>
      <c r="E25" s="60"/>
      <c r="F25" s="61">
        <f>VLOOKUP(A25,'Saídas'!$A$56:$B$80,2,FALSE)</f>
        <v>0</v>
      </c>
      <c r="G25" s="60"/>
      <c r="H25" s="61">
        <f>VLOOKUP(A25,'Saídas'!$A$83:$B$107,2,FALSE)</f>
        <v>0</v>
      </c>
      <c r="I25" s="60"/>
      <c r="J25" s="61">
        <f>VLOOKUP(A25,'Saídas'!$A$110:$B$134,2,FALSE)</f>
        <v>0</v>
      </c>
      <c r="K25" s="60"/>
      <c r="L25" s="61">
        <f>VLOOKUP(A25,'Saídas'!$A$137:$B$161,2,FALSE)</f>
        <v>0</v>
      </c>
      <c r="M25" s="60"/>
      <c r="N25" s="61">
        <f>VLOOKUP(A25,'Saídas'!$A$164:$B$188,2,FALSE)</f>
        <v>0</v>
      </c>
      <c r="O25" s="60"/>
      <c r="P25" s="61">
        <f>VLOOKUP(A25,'Saídas'!$A$191:$B$215,2,FALSE)</f>
        <v>0</v>
      </c>
      <c r="Q25" s="60"/>
      <c r="R25" s="61">
        <f>VLOOKUP(A25,'Saídas'!$A$218:$B$242,2,FALSE)</f>
        <v>0</v>
      </c>
      <c r="S25" s="60"/>
      <c r="T25" s="61">
        <f>VLOOKUP(A25,'Saídas'!$A$245:$B$269,2,FALSE)</f>
        <v>0</v>
      </c>
      <c r="U25" s="60"/>
      <c r="V25" s="61">
        <f>VLOOKUP(A25,'Saídas'!$A$272:$B$296,2,FALSE)</f>
        <v>0</v>
      </c>
      <c r="W25" s="60"/>
      <c r="X25" s="61">
        <f>VLOOKUP(A25,'Saídas'!$A$299:$B$323,2,FALSE)</f>
        <v>0</v>
      </c>
      <c r="Y25" s="62"/>
      <c r="Z25" s="60"/>
      <c r="AA25" s="60"/>
      <c r="AB25" s="60"/>
      <c r="AC25" s="60"/>
      <c r="AD25" s="60"/>
      <c r="AE25" s="60"/>
      <c r="AF25" s="60"/>
    </row>
    <row r="26" ht="15.75" customHeight="1">
      <c r="A26" s="75" t="str">
        <f>'Saídas'!$A$14</f>
        <v>- Compra de insumos para prestação de serviços- consultoria</v>
      </c>
      <c r="B26" s="76">
        <f>VLOOKUP(A26,'Saídas'!$A$2:$B$26,2,FALSE)</f>
        <v>50</v>
      </c>
      <c r="C26" s="60"/>
      <c r="D26" s="76">
        <f>VLOOKUP(A26,'Saídas'!$A$29:$B$53,2,FALSE)</f>
        <v>0</v>
      </c>
      <c r="E26" s="60"/>
      <c r="F26" s="61">
        <f>VLOOKUP(A26,'Saídas'!$A$56:$B$80,2,FALSE)</f>
        <v>0</v>
      </c>
      <c r="G26" s="60"/>
      <c r="H26" s="61">
        <f>VLOOKUP(A26,'Saídas'!$A$83:$B$107,2,FALSE)</f>
        <v>0</v>
      </c>
      <c r="I26" s="60"/>
      <c r="J26" s="61">
        <f>VLOOKUP(A26,'Saídas'!$A$110:$B$134,2,FALSE)</f>
        <v>0</v>
      </c>
      <c r="K26" s="60"/>
      <c r="L26" s="61">
        <f>VLOOKUP(A26,'Saídas'!$A$137:$B$161,2,FALSE)</f>
        <v>0</v>
      </c>
      <c r="M26" s="60"/>
      <c r="N26" s="61">
        <f>VLOOKUP(A26,'Saídas'!$A$164:$B$188,2,FALSE)</f>
        <v>0</v>
      </c>
      <c r="O26" s="60"/>
      <c r="P26" s="61">
        <f>VLOOKUP(A26,'Saídas'!$A$191:$B$215,2,FALSE)</f>
        <v>0</v>
      </c>
      <c r="Q26" s="60"/>
      <c r="R26" s="61">
        <f>VLOOKUP(A26,'Saídas'!$A$218:$B$242,2,FALSE)</f>
        <v>0</v>
      </c>
      <c r="S26" s="60"/>
      <c r="T26" s="61">
        <f>VLOOKUP(A26,'Saídas'!$A$245:$B$269,2,FALSE)</f>
        <v>0</v>
      </c>
      <c r="U26" s="60"/>
      <c r="V26" s="61">
        <f>VLOOKUP(A26,'Saídas'!$A$272:$B$296,2,FALSE)</f>
        <v>0</v>
      </c>
      <c r="W26" s="60"/>
      <c r="X26" s="61">
        <f>VLOOKUP(A26,'Saídas'!$A$299:$B$323,2,FALSE)</f>
        <v>0</v>
      </c>
      <c r="Y26" s="62"/>
      <c r="Z26" s="60"/>
      <c r="AA26" s="60"/>
      <c r="AB26" s="60"/>
      <c r="AC26" s="60"/>
      <c r="AD26" s="60"/>
      <c r="AE26" s="60"/>
      <c r="AF26" s="60"/>
    </row>
    <row r="27" ht="15.75" customHeight="1">
      <c r="A27" s="60" t="str">
        <f>'Saídas'!$A$15</f>
        <v>- Custo  01 Cursos </v>
      </c>
      <c r="B27" s="76">
        <f>VLOOKUP(A27,'Saídas'!$A$2:$B$26,2,FALSE)</f>
        <v>500</v>
      </c>
      <c r="C27" s="60"/>
      <c r="D27" s="76">
        <f>VLOOKUP(A27,'Saídas'!$A$29:$B$53,2,FALSE)</f>
        <v>0</v>
      </c>
      <c r="E27" s="60"/>
      <c r="F27" s="61">
        <f>VLOOKUP(A27,'Saídas'!$A$56:$B$80,2,FALSE)</f>
        <v>0</v>
      </c>
      <c r="G27" s="60"/>
      <c r="H27" s="61">
        <f>VLOOKUP(A27,'Saídas'!$A$83:$B$107,2,FALSE)</f>
        <v>0</v>
      </c>
      <c r="I27" s="60"/>
      <c r="J27" s="61">
        <f>VLOOKUP(A27,'Saídas'!$A$110:$B$134,2,FALSE)</f>
        <v>0</v>
      </c>
      <c r="K27" s="60"/>
      <c r="L27" s="61">
        <f>VLOOKUP(A27,'Saídas'!$A$137:$B$161,2,FALSE)</f>
        <v>0</v>
      </c>
      <c r="M27" s="60"/>
      <c r="N27" s="61">
        <f>VLOOKUP(A27,'Saídas'!$A$164:$B$188,2,FALSE)</f>
        <v>0</v>
      </c>
      <c r="O27" s="60"/>
      <c r="P27" s="61">
        <f>VLOOKUP(A27,'Saídas'!$A$191:$B$215,2,FALSE)</f>
        <v>0</v>
      </c>
      <c r="Q27" s="60"/>
      <c r="R27" s="61">
        <f>VLOOKUP(A27,'Saídas'!$A$218:$B$242,2,FALSE)</f>
        <v>0</v>
      </c>
      <c r="S27" s="60"/>
      <c r="T27" s="61">
        <f>VLOOKUP(A27,'Saídas'!$A$245:$B$269,2,FALSE)</f>
        <v>0</v>
      </c>
      <c r="U27" s="60"/>
      <c r="V27" s="61">
        <f>VLOOKUP(A27,'Saídas'!$A$272:$B$296,2,FALSE)</f>
        <v>0</v>
      </c>
      <c r="W27" s="60"/>
      <c r="X27" s="61">
        <f>VLOOKUP(A27,'Saídas'!$A$299:$B$323,2,FALSE)</f>
        <v>0</v>
      </c>
      <c r="Y27" s="62"/>
      <c r="Z27" s="60"/>
      <c r="AA27" s="60"/>
      <c r="AB27" s="60"/>
      <c r="AC27" s="60"/>
      <c r="AD27" s="60"/>
      <c r="AE27" s="60"/>
      <c r="AF27" s="60"/>
    </row>
    <row r="28" ht="15.75" customHeight="1">
      <c r="A28" s="60" t="str">
        <f>'Saídas'!$A$16</f>
        <v>- Custo  02 Cursos </v>
      </c>
      <c r="B28" s="76">
        <f>VLOOKUP(A28,'Saídas'!$A$2:$B$26,2,FALSE)</f>
        <v>0</v>
      </c>
      <c r="C28" s="60"/>
      <c r="D28" s="76">
        <f>VLOOKUP(A28,'Saídas'!$A$29:$B$53,2,FALSE)</f>
        <v>0</v>
      </c>
      <c r="E28" s="60"/>
      <c r="F28" s="61">
        <f>VLOOKUP(A28,'Saídas'!$A$56:$B$80,2,FALSE)</f>
        <v>0</v>
      </c>
      <c r="G28" s="60"/>
      <c r="H28" s="61">
        <f>VLOOKUP(A28,'Saídas'!$A$83:$B$107,2,FALSE)</f>
        <v>0</v>
      </c>
      <c r="I28" s="60"/>
      <c r="J28" s="61">
        <f>VLOOKUP(A28,'Saídas'!$A$110:$B$134,2,FALSE)</f>
        <v>0</v>
      </c>
      <c r="K28" s="60"/>
      <c r="L28" s="61">
        <f>VLOOKUP(A28,'Saídas'!$A$137:$B$161,2,FALSE)</f>
        <v>0</v>
      </c>
      <c r="M28" s="60"/>
      <c r="N28" s="61">
        <f>VLOOKUP(A28,'Saídas'!$A$164:$B$188,2,FALSE)</f>
        <v>0</v>
      </c>
      <c r="O28" s="60"/>
      <c r="P28" s="61">
        <f>VLOOKUP(A28,'Saídas'!$A$191:$B$215,2,FALSE)</f>
        <v>0</v>
      </c>
      <c r="Q28" s="60"/>
      <c r="R28" s="61">
        <f>VLOOKUP(A28,'Saídas'!$A$218:$B$242,2,FALSE)</f>
        <v>0</v>
      </c>
      <c r="S28" s="60"/>
      <c r="T28" s="61">
        <f>VLOOKUP(A28,'Saídas'!$A$245:$B$269,2,FALSE)</f>
        <v>0</v>
      </c>
      <c r="U28" s="60"/>
      <c r="V28" s="61">
        <f>VLOOKUP(A28,'Saídas'!$A$272:$B$296,2,FALSE)</f>
        <v>0</v>
      </c>
      <c r="W28" s="60"/>
      <c r="X28" s="61">
        <f>VLOOKUP(A28,'Saídas'!$A$299:$B$323,2,FALSE)</f>
        <v>0</v>
      </c>
      <c r="Y28" s="62"/>
      <c r="Z28" s="60"/>
      <c r="AA28" s="60"/>
      <c r="AB28" s="60"/>
      <c r="AC28" s="60"/>
      <c r="AD28" s="60"/>
      <c r="AE28" s="60"/>
      <c r="AF28" s="60"/>
    </row>
    <row r="29" ht="15.75" customHeight="1">
      <c r="A29" s="60" t="str">
        <f>'Saídas'!$A$17</f>
        <v>- Custo  03 Cursos </v>
      </c>
      <c r="B29" s="76">
        <f>VLOOKUP(A29,'Saídas'!$A$2:$B$26,2,FALSE)</f>
        <v>0</v>
      </c>
      <c r="C29" s="60"/>
      <c r="D29" s="76">
        <f>VLOOKUP(A29,'Saídas'!$A$29:$B$53,2,FALSE)</f>
        <v>0</v>
      </c>
      <c r="E29" s="60"/>
      <c r="F29" s="61">
        <f>VLOOKUP(A29,'Saídas'!$A$56:$B$80,2,FALSE)</f>
        <v>0</v>
      </c>
      <c r="G29" s="60"/>
      <c r="H29" s="61">
        <f>VLOOKUP(A29,'Saídas'!$A$83:$B$107,2,FALSE)</f>
        <v>0</v>
      </c>
      <c r="I29" s="60"/>
      <c r="J29" s="61">
        <f>VLOOKUP(A29,'Saídas'!$A$110:$B$134,2,FALSE)</f>
        <v>0</v>
      </c>
      <c r="K29" s="60"/>
      <c r="L29" s="61">
        <f>VLOOKUP(A29,'Saídas'!$A$137:$B$161,2,FALSE)</f>
        <v>0</v>
      </c>
      <c r="M29" s="60"/>
      <c r="N29" s="61">
        <f>VLOOKUP(A29,'Saídas'!$A$164:$B$188,2,FALSE)</f>
        <v>0</v>
      </c>
      <c r="O29" s="60"/>
      <c r="P29" s="61">
        <f>VLOOKUP(A29,'Saídas'!$A$191:$B$215,2,FALSE)</f>
        <v>0</v>
      </c>
      <c r="Q29" s="60"/>
      <c r="R29" s="61">
        <f>VLOOKUP(A29,'Saídas'!$A$218:$B$242,2,FALSE)</f>
        <v>0</v>
      </c>
      <c r="S29" s="60"/>
      <c r="T29" s="61">
        <f>VLOOKUP(A29,'Saídas'!$A$245:$B$269,2,FALSE)</f>
        <v>0</v>
      </c>
      <c r="U29" s="60"/>
      <c r="V29" s="61">
        <f>VLOOKUP(A29,'Saídas'!$A$272:$B$296,2,FALSE)</f>
        <v>0</v>
      </c>
      <c r="W29" s="60"/>
      <c r="X29" s="61">
        <f>VLOOKUP(A29,'Saídas'!$A$299:$B$323,2,FALSE)</f>
        <v>0</v>
      </c>
      <c r="Y29" s="62"/>
      <c r="Z29" s="60"/>
      <c r="AA29" s="60"/>
      <c r="AB29" s="60"/>
      <c r="AC29" s="60"/>
      <c r="AD29" s="60"/>
      <c r="AE29" s="60"/>
      <c r="AF29" s="60"/>
    </row>
    <row r="30" ht="15.75" customHeight="1">
      <c r="A30" s="60" t="str">
        <f>'Saídas'!$A$18</f>
        <v>-</v>
      </c>
      <c r="B30" s="76">
        <f>VLOOKUP(A30,'Saídas'!$A$2:$B$26,2,FALSE)</f>
        <v>0</v>
      </c>
      <c r="C30" s="60"/>
      <c r="D30" s="76">
        <f>VLOOKUP(A30,'Saídas'!$A$29:$B$53,2,FALSE)</f>
        <v>0</v>
      </c>
      <c r="E30" s="60"/>
      <c r="F30" s="61">
        <f>VLOOKUP(A30,'Saídas'!$A$56:$B$80,2,FALSE)</f>
        <v>0</v>
      </c>
      <c r="G30" s="60"/>
      <c r="H30" s="61">
        <f>VLOOKUP(A30,'Saídas'!$A$83:$B$107,2,FALSE)</f>
        <v>0</v>
      </c>
      <c r="I30" s="60"/>
      <c r="J30" s="61">
        <f>VLOOKUP(A30,'Saídas'!$A$110:$B$134,2,FALSE)</f>
        <v>0</v>
      </c>
      <c r="K30" s="60"/>
      <c r="L30" s="61">
        <f>VLOOKUP(A30,'Saídas'!$A$137:$B$161,2,FALSE)</f>
        <v>0</v>
      </c>
      <c r="M30" s="60"/>
      <c r="N30" s="61">
        <f>VLOOKUP(A30,'Saídas'!$A$164:$B$188,2,FALSE)</f>
        <v>0</v>
      </c>
      <c r="O30" s="60"/>
      <c r="P30" s="61">
        <f>VLOOKUP(A30,'Saídas'!$A$191:$B$215,2,FALSE)</f>
        <v>0</v>
      </c>
      <c r="Q30" s="60"/>
      <c r="R30" s="61">
        <f>VLOOKUP(A30,'Saídas'!$A$218:$B$242,2,FALSE)</f>
        <v>0</v>
      </c>
      <c r="S30" s="60"/>
      <c r="T30" s="61">
        <f>VLOOKUP(A30,'Saídas'!$A$245:$B$269,2,FALSE)</f>
        <v>0</v>
      </c>
      <c r="U30" s="60"/>
      <c r="V30" s="61">
        <f>VLOOKUP(A30,'Saídas'!$A$272:$B$296,2,FALSE)</f>
        <v>0</v>
      </c>
      <c r="W30" s="60"/>
      <c r="X30" s="61">
        <f>VLOOKUP(A30,'Saídas'!$A$299:$B$323,2,FALSE)</f>
        <v>0</v>
      </c>
      <c r="Y30" s="62"/>
      <c r="Z30" s="60"/>
      <c r="AA30" s="60"/>
      <c r="AB30" s="60"/>
      <c r="AC30" s="60"/>
      <c r="AD30" s="60"/>
      <c r="AE30" s="60"/>
      <c r="AF30" s="60"/>
    </row>
    <row r="31" ht="15.75" customHeight="1">
      <c r="A31" s="55" t="s">
        <v>100</v>
      </c>
      <c r="B31" s="74"/>
      <c r="C31" s="57"/>
      <c r="D31" s="56"/>
      <c r="E31" s="57"/>
      <c r="F31" s="74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57"/>
      <c r="X31" s="56"/>
      <c r="Y31" s="58"/>
      <c r="Z31" s="59"/>
      <c r="AA31" s="59"/>
      <c r="AB31" s="59"/>
      <c r="AC31" s="59"/>
      <c r="AD31" s="59"/>
      <c r="AE31" s="59"/>
      <c r="AF31" s="59"/>
    </row>
    <row r="32" ht="15.75" customHeight="1">
      <c r="A32" s="60" t="str">
        <f>'Saídas'!A21</f>
        <v>- Marketing</v>
      </c>
      <c r="B32" s="76">
        <f>VLOOKUP(A32,'Saídas'!$A$2:$B$26,2,FALSE)</f>
        <v>500</v>
      </c>
      <c r="C32" s="60"/>
      <c r="D32" s="76">
        <f>VLOOKUP(A32,'Saídas'!$A$29:$B$53,2,FALSE)</f>
        <v>0</v>
      </c>
      <c r="E32" s="60"/>
      <c r="F32" s="61">
        <f>VLOOKUP(A32,'Saídas'!$A$56:$B$80,2,FALSE)</f>
        <v>0</v>
      </c>
      <c r="G32" s="60"/>
      <c r="H32" s="61">
        <f>VLOOKUP(A32,'Saídas'!$A$83:$B$107,2,FALSE)</f>
        <v>0</v>
      </c>
      <c r="I32" s="60"/>
      <c r="J32" s="61">
        <f>VLOOKUP(A32,'Saídas'!$A$110:$B$134,2,FALSE)</f>
        <v>0</v>
      </c>
      <c r="K32" s="60"/>
      <c r="L32" s="61">
        <f>VLOOKUP(A32,'Saídas'!$A$137:$B$161,2,FALSE)</f>
        <v>0</v>
      </c>
      <c r="M32" s="60"/>
      <c r="N32" s="61">
        <f>VLOOKUP(A32,'Saídas'!$A$164:$B$188,2,FALSE)</f>
        <v>0</v>
      </c>
      <c r="O32" s="60"/>
      <c r="P32" s="61">
        <f>VLOOKUP(A32,'Saídas'!$A$191:$B$215,2,FALSE)</f>
        <v>0</v>
      </c>
      <c r="Q32" s="60"/>
      <c r="R32" s="61">
        <f>VLOOKUP(A32,'Saídas'!$A$218:$B$242,2,FALSE)</f>
        <v>0</v>
      </c>
      <c r="S32" s="60"/>
      <c r="T32" s="61">
        <f>VLOOKUP(A32,'Saídas'!$A$245:$B$269,2,FALSE)</f>
        <v>0</v>
      </c>
      <c r="U32" s="60"/>
      <c r="V32" s="61">
        <f>VLOOKUP(A32,'Saídas'!$A$272:$B$296,2,FALSE)</f>
        <v>0</v>
      </c>
      <c r="W32" s="60"/>
      <c r="X32" s="61">
        <f>VLOOKUP(A32,'Saídas'!$A$299:$B$323,2,FALSE)</f>
        <v>0</v>
      </c>
      <c r="Y32" s="62"/>
      <c r="Z32" s="60"/>
      <c r="AA32" s="60"/>
      <c r="AB32" s="60"/>
      <c r="AC32" s="60"/>
      <c r="AD32" s="60"/>
      <c r="AE32" s="60"/>
      <c r="AF32" s="60"/>
    </row>
    <row r="33" ht="15.75" customHeight="1">
      <c r="A33" s="60" t="str">
        <f>'Saídas'!A22</f>
        <v>- Reserva de Emergência Profissional</v>
      </c>
      <c r="B33" s="76">
        <f>VLOOKUP(A33,'Saídas'!$A$2:$B$26,2,FALSE)</f>
        <v>500</v>
      </c>
      <c r="C33" s="60"/>
      <c r="D33" s="76">
        <f>VLOOKUP(A33,'Saídas'!$A$29:$B$53,2,FALSE)</f>
        <v>0</v>
      </c>
      <c r="E33" s="60"/>
      <c r="F33" s="61">
        <f>VLOOKUP(A33,'Saídas'!$A$56:$B$80,2,FALSE)</f>
        <v>0</v>
      </c>
      <c r="G33" s="60"/>
      <c r="H33" s="61">
        <f>VLOOKUP(A33,'Saídas'!$A$83:$B$107,2,FALSE)</f>
        <v>0</v>
      </c>
      <c r="I33" s="60"/>
      <c r="J33" s="61">
        <f>VLOOKUP(A33,'Saídas'!$A$110:$B$134,2,FALSE)</f>
        <v>0</v>
      </c>
      <c r="K33" s="60"/>
      <c r="L33" s="61">
        <f>VLOOKUP(A33,'Saídas'!$A$137:$B$161,2,FALSE)</f>
        <v>0</v>
      </c>
      <c r="M33" s="60"/>
      <c r="N33" s="61">
        <f>VLOOKUP(A33,'Saídas'!$A$164:$B$188,2,FALSE)</f>
        <v>0</v>
      </c>
      <c r="O33" s="60"/>
      <c r="P33" s="61">
        <f>VLOOKUP(A33,'Saídas'!$A$191:$B$215,2,FALSE)</f>
        <v>0</v>
      </c>
      <c r="Q33" s="60"/>
      <c r="R33" s="61">
        <f>VLOOKUP(A33,'Saídas'!$A$218:$B$242,2,FALSE)</f>
        <v>0</v>
      </c>
      <c r="S33" s="60"/>
      <c r="T33" s="61">
        <f>VLOOKUP(A33,'Saídas'!$A$245:$B$269,2,FALSE)</f>
        <v>0</v>
      </c>
      <c r="U33" s="60"/>
      <c r="V33" s="61">
        <f>VLOOKUP(A33,'Saídas'!$A$272:$B$296,2,FALSE)</f>
        <v>0</v>
      </c>
      <c r="W33" s="60"/>
      <c r="X33" s="61">
        <f>VLOOKUP(A33,'Saídas'!$A$299:$B$323,2,FALSE)</f>
        <v>0</v>
      </c>
      <c r="Y33" s="62"/>
      <c r="Z33" s="60"/>
      <c r="AA33" s="60"/>
      <c r="AB33" s="60"/>
      <c r="AC33" s="60"/>
      <c r="AD33" s="60"/>
      <c r="AE33" s="60"/>
      <c r="AF33" s="60"/>
    </row>
    <row r="34" ht="15.75" customHeight="1">
      <c r="A34" s="60" t="str">
        <f>'Saídas'!A24</f>
        <v>-</v>
      </c>
      <c r="B34" s="76">
        <f>VLOOKUP(A34,'Saídas'!$A$2:$B$26,2,FALSE)</f>
        <v>0</v>
      </c>
      <c r="C34" s="60"/>
      <c r="D34" s="76">
        <f>VLOOKUP(A34,'Saídas'!$A$29:$B$53,2,FALSE)</f>
        <v>0</v>
      </c>
      <c r="E34" s="60"/>
      <c r="F34" s="61">
        <f>VLOOKUP(A34,'Saídas'!$A$56:$B$80,2,FALSE)</f>
        <v>0</v>
      </c>
      <c r="G34" s="60"/>
      <c r="H34" s="61">
        <f>VLOOKUP(A34,'Saídas'!$A$83:$B$107,2,FALSE)</f>
        <v>0</v>
      </c>
      <c r="I34" s="60"/>
      <c r="J34" s="61">
        <f>VLOOKUP(A34,'Saídas'!$A$110:$B$134,2,FALSE)</f>
        <v>0</v>
      </c>
      <c r="K34" s="60"/>
      <c r="L34" s="61">
        <f>VLOOKUP(A34,'Saídas'!$A$137:$B$161,2,FALSE)</f>
        <v>0</v>
      </c>
      <c r="M34" s="60"/>
      <c r="N34" s="61">
        <f>VLOOKUP(A34,'Saídas'!$A$164:$B$188,2,FALSE)</f>
        <v>0</v>
      </c>
      <c r="O34" s="60"/>
      <c r="P34" s="61">
        <f>VLOOKUP(A34,'Saídas'!$A$191:$B$215,2,FALSE)</f>
        <v>0</v>
      </c>
      <c r="Q34" s="60"/>
      <c r="R34" s="61">
        <f>VLOOKUP(A34,'Saídas'!$A$218:$B$242,2,FALSE)</f>
        <v>0</v>
      </c>
      <c r="S34" s="60"/>
      <c r="T34" s="61">
        <f>VLOOKUP(A34,'Saídas'!$A$245:$B$269,2,FALSE)</f>
        <v>0</v>
      </c>
      <c r="U34" s="60"/>
      <c r="V34" s="61">
        <f>VLOOKUP(A34,'Saídas'!$A$272:$B$296,2,FALSE)</f>
        <v>0</v>
      </c>
      <c r="W34" s="60"/>
      <c r="X34" s="61">
        <f>VLOOKUP(A34,'Saídas'!$A$299:$B$323,2,FALSE)</f>
        <v>0</v>
      </c>
      <c r="Y34" s="62"/>
      <c r="Z34" s="60"/>
      <c r="AA34" s="60"/>
      <c r="AB34" s="60"/>
      <c r="AC34" s="60"/>
      <c r="AD34" s="60"/>
      <c r="AE34" s="60"/>
      <c r="AF34" s="60"/>
    </row>
    <row r="35" ht="15.75" customHeight="1">
      <c r="A35" s="60" t="str">
        <f>'Saídas'!A25</f>
        <v>-</v>
      </c>
      <c r="B35" s="76">
        <f>VLOOKUP(A35,'Saídas'!$A$2:$B$26,2,FALSE)</f>
        <v>0</v>
      </c>
      <c r="C35" s="60"/>
      <c r="D35" s="76">
        <f>VLOOKUP(A35,'Saídas'!$A$29:$B$53,2,FALSE)</f>
        <v>0</v>
      </c>
      <c r="E35" s="60"/>
      <c r="F35" s="61">
        <f>VLOOKUP(A35,'Saídas'!$A$56:$B$80,2,FALSE)</f>
        <v>0</v>
      </c>
      <c r="G35" s="60"/>
      <c r="H35" s="61">
        <f>VLOOKUP(A35,'Saídas'!$A$83:$B$107,2,FALSE)</f>
        <v>0</v>
      </c>
      <c r="I35" s="60"/>
      <c r="J35" s="61">
        <f>VLOOKUP(A35,'Saídas'!$A$110:$B$134,2,FALSE)</f>
        <v>0</v>
      </c>
      <c r="K35" s="60"/>
      <c r="L35" s="61">
        <f>VLOOKUP(A35,'Saídas'!$A$137:$B$161,2,FALSE)</f>
        <v>0</v>
      </c>
      <c r="M35" s="60"/>
      <c r="N35" s="61">
        <f>VLOOKUP(A35,'Saídas'!$A$164:$B$188,2,FALSE)</f>
        <v>0</v>
      </c>
      <c r="O35" s="60"/>
      <c r="P35" s="61">
        <f>VLOOKUP(A35,'Saídas'!$A$191:$B$215,2,FALSE)</f>
        <v>0</v>
      </c>
      <c r="Q35" s="60"/>
      <c r="R35" s="61">
        <f>VLOOKUP(A35,'Saídas'!$A$218:$B$242,2,FALSE)</f>
        <v>0</v>
      </c>
      <c r="S35" s="60"/>
      <c r="T35" s="61">
        <f>VLOOKUP(A35,'Saídas'!$A$245:$B$269,2,FALSE)</f>
        <v>0</v>
      </c>
      <c r="U35" s="60"/>
      <c r="V35" s="61">
        <f>VLOOKUP(A35,'Saídas'!$A$272:$B$296,2,FALSE)</f>
        <v>0</v>
      </c>
      <c r="W35" s="60"/>
      <c r="X35" s="61">
        <f>VLOOKUP(A35,'Saídas'!$A$299:$B$323,2,FALSE)</f>
        <v>0</v>
      </c>
      <c r="Y35" s="62"/>
      <c r="Z35" s="60"/>
      <c r="AA35" s="60"/>
      <c r="AB35" s="60"/>
      <c r="AC35" s="60"/>
      <c r="AD35" s="60"/>
      <c r="AE35" s="60"/>
      <c r="AF35" s="60"/>
    </row>
    <row r="36" ht="15.75" customHeight="1">
      <c r="A36" s="63" t="s">
        <v>7</v>
      </c>
      <c r="B36" s="77">
        <f>SUM(B16:B23,B25:B30,B32:B35)</f>
        <v>2580</v>
      </c>
      <c r="C36" s="65"/>
      <c r="D36" s="77">
        <f>SUM(D16:D23,D25:D30,D32:D35)</f>
        <v>0</v>
      </c>
      <c r="E36" s="65"/>
      <c r="F36" s="77">
        <f>SUM(F16:F23,F25:F30,F32:F35)</f>
        <v>0</v>
      </c>
      <c r="G36" s="65"/>
      <c r="H36" s="77">
        <f>SUM(H16:H23,H25:H30,H32:H35)</f>
        <v>0</v>
      </c>
      <c r="I36" s="65"/>
      <c r="J36" s="77">
        <f>SUM(J16:J23,J25:J30,J32:J35)</f>
        <v>0</v>
      </c>
      <c r="K36" s="65"/>
      <c r="L36" s="77">
        <f>SUM(L16:L23,L25:L30,L32:L35)</f>
        <v>0</v>
      </c>
      <c r="M36" s="65"/>
      <c r="N36" s="77">
        <f>SUM(N16:N23,N25:N30,N32:N35)</f>
        <v>0</v>
      </c>
      <c r="O36" s="65"/>
      <c r="P36" s="77">
        <f>SUM(P16:P23,P25:P30,P32:P35)</f>
        <v>0</v>
      </c>
      <c r="Q36" s="65"/>
      <c r="R36" s="77">
        <f>SUM(R16:R23,R25:R30,R32:R35)</f>
        <v>0</v>
      </c>
      <c r="S36" s="65"/>
      <c r="T36" s="77">
        <f>SUM(T16:T23,T25:T30,T32:T35)</f>
        <v>0</v>
      </c>
      <c r="U36" s="65"/>
      <c r="V36" s="77">
        <f>SUM(V16:V23,V25:V30,V32:V35)</f>
        <v>0</v>
      </c>
      <c r="W36" s="65"/>
      <c r="X36" s="77">
        <f>SUM(X16:X23,X25:X30,X32:X35)</f>
        <v>0</v>
      </c>
      <c r="Y36" s="65"/>
      <c r="Z36" s="67"/>
      <c r="AA36" s="67"/>
      <c r="AB36" s="67"/>
      <c r="AC36" s="67"/>
      <c r="AD36" s="67"/>
      <c r="AE36" s="67"/>
      <c r="AF36" s="67"/>
    </row>
    <row r="37" ht="72.75" customHeight="1">
      <c r="A37" s="78" t="s">
        <v>101</v>
      </c>
      <c r="B37" s="79">
        <f>B13-B36</f>
        <v>3705</v>
      </c>
      <c r="C37" s="80"/>
      <c r="D37" s="79">
        <f>D13-D36</f>
        <v>960</v>
      </c>
      <c r="E37" s="80"/>
      <c r="F37" s="79">
        <f>F13-F36</f>
        <v>960</v>
      </c>
      <c r="G37" s="80"/>
      <c r="H37" s="79">
        <f>H13-H36</f>
        <v>960</v>
      </c>
      <c r="I37" s="80"/>
      <c r="J37" s="79">
        <f>J13-J36</f>
        <v>1380</v>
      </c>
      <c r="K37" s="80"/>
      <c r="L37" s="79">
        <f>L13-L36</f>
        <v>1380</v>
      </c>
      <c r="M37" s="81"/>
      <c r="N37" s="79">
        <f>N13-N36</f>
        <v>1380</v>
      </c>
      <c r="O37" s="81"/>
      <c r="P37" s="79">
        <f>P13-P36</f>
        <v>1380</v>
      </c>
      <c r="Q37" s="81"/>
      <c r="R37" s="79">
        <f>R13-R36</f>
        <v>1380</v>
      </c>
      <c r="S37" s="81"/>
      <c r="T37" s="79">
        <f>T13-T36</f>
        <v>0</v>
      </c>
      <c r="U37" s="81"/>
      <c r="V37" s="79">
        <f>V13-V36</f>
        <v>1380</v>
      </c>
      <c r="W37" s="81"/>
      <c r="X37" s="79">
        <f>X13-X36</f>
        <v>1380</v>
      </c>
      <c r="Y37" s="81"/>
      <c r="Z37" s="30"/>
      <c r="AA37" s="30"/>
      <c r="AB37" s="30"/>
      <c r="AC37" s="30"/>
      <c r="AD37" s="5"/>
      <c r="AE37" s="5"/>
      <c r="AF37" s="5"/>
    </row>
    <row r="38" ht="15.75" customHeight="1">
      <c r="A38" s="82" t="s">
        <v>102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</row>
  </sheetData>
  <mergeCells count="1">
    <mergeCell ref="B1:Y1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47.43"/>
    <col customWidth="1" min="2" max="2" width="13.43"/>
    <col customWidth="1" min="3" max="3" width="10.29"/>
    <col customWidth="1" min="4" max="4" width="11.86"/>
    <col customWidth="1" min="5" max="5" width="10.29"/>
    <col customWidth="1" min="6" max="6" width="11.86"/>
    <col customWidth="1" min="7" max="7" width="10.29"/>
    <col customWidth="1" min="8" max="8" width="11.86"/>
    <col customWidth="1" min="9" max="9" width="10.29"/>
    <col customWidth="1" min="10" max="10" width="11.86"/>
    <col customWidth="1" min="11" max="11" width="10.29"/>
    <col customWidth="1" min="12" max="12" width="11.86"/>
    <col customWidth="1" min="13" max="13" width="10.29"/>
    <col customWidth="1" min="14" max="14" width="11.86"/>
    <col customWidth="1" min="15" max="15" width="10.29"/>
    <col customWidth="1" min="16" max="16" width="11.86"/>
    <col customWidth="1" min="17" max="17" width="10.29"/>
    <col customWidth="1" min="18" max="18" width="11.86"/>
    <col customWidth="1" min="19" max="19" width="8.71"/>
    <col customWidth="1" min="20" max="20" width="11.86"/>
    <col customWidth="1" min="21" max="21" width="10.29"/>
    <col customWidth="1" min="22" max="22" width="11.86"/>
    <col customWidth="1" min="23" max="23" width="10.29"/>
    <col customWidth="1" min="24" max="24" width="11.86"/>
    <col customWidth="1" min="25" max="25" width="10.29"/>
    <col customWidth="1" hidden="1" min="26" max="32" width="8.71"/>
  </cols>
  <sheetData>
    <row r="1" ht="51.75" customHeight="1">
      <c r="A1" s="83"/>
      <c r="B1" s="42" t="s">
        <v>103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0"/>
      <c r="AA1" s="30"/>
      <c r="AB1" s="30"/>
      <c r="AC1" s="30"/>
      <c r="AD1" s="30"/>
      <c r="AE1" s="5"/>
      <c r="AF1" s="5"/>
    </row>
    <row r="2" ht="15.75" customHeight="1">
      <c r="A2" s="45" t="s">
        <v>73</v>
      </c>
      <c r="B2" s="46" t="s">
        <v>74</v>
      </c>
      <c r="C2" s="47"/>
      <c r="D2" s="46" t="s">
        <v>75</v>
      </c>
      <c r="E2" s="47"/>
      <c r="F2" s="46" t="s">
        <v>76</v>
      </c>
      <c r="G2" s="47"/>
      <c r="H2" s="46" t="s">
        <v>77</v>
      </c>
      <c r="I2" s="47"/>
      <c r="J2" s="46" t="s">
        <v>78</v>
      </c>
      <c r="K2" s="47"/>
      <c r="L2" s="46" t="s">
        <v>79</v>
      </c>
      <c r="M2" s="47"/>
      <c r="N2" s="46" t="s">
        <v>80</v>
      </c>
      <c r="O2" s="47"/>
      <c r="P2" s="46" t="s">
        <v>81</v>
      </c>
      <c r="Q2" s="47"/>
      <c r="R2" s="46" t="s">
        <v>82</v>
      </c>
      <c r="S2" s="47"/>
      <c r="T2" s="46" t="s">
        <v>83</v>
      </c>
      <c r="U2" s="47"/>
      <c r="V2" s="46" t="s">
        <v>84</v>
      </c>
      <c r="W2" s="47"/>
      <c r="X2" s="46" t="s">
        <v>85</v>
      </c>
      <c r="Y2" s="48"/>
      <c r="Z2" s="49"/>
      <c r="AA2" s="49"/>
      <c r="AB2" s="49"/>
      <c r="AC2" s="49"/>
      <c r="AD2" s="49"/>
      <c r="AE2" s="49"/>
      <c r="AF2" s="49"/>
    </row>
    <row r="3">
      <c r="A3" s="50" t="s">
        <v>86</v>
      </c>
      <c r="B3" s="51"/>
      <c r="C3" s="84"/>
      <c r="D3" s="85"/>
      <c r="E3" s="52"/>
      <c r="F3" s="51"/>
      <c r="G3" s="84"/>
      <c r="H3" s="51"/>
      <c r="I3" s="84"/>
      <c r="J3" s="51"/>
      <c r="K3" s="84"/>
      <c r="L3" s="51"/>
      <c r="M3" s="84"/>
      <c r="N3" s="51"/>
      <c r="O3" s="84"/>
      <c r="P3" s="51"/>
      <c r="Q3" s="84"/>
      <c r="R3" s="51"/>
      <c r="S3" s="84"/>
      <c r="T3" s="51"/>
      <c r="U3" s="84"/>
      <c r="V3" s="51"/>
      <c r="W3" s="84"/>
      <c r="X3" s="51"/>
      <c r="Y3" s="53"/>
      <c r="Z3" s="54"/>
      <c r="AA3" s="54"/>
      <c r="AB3" s="54"/>
      <c r="AC3" s="54"/>
      <c r="AD3" s="54"/>
      <c r="AE3" s="54"/>
      <c r="AF3" s="54"/>
    </row>
    <row r="4">
      <c r="A4" s="60" t="s">
        <v>104</v>
      </c>
      <c r="B4" s="61">
        <f>0.7*'Planilha Profissional'!B37</f>
        <v>2593.5</v>
      </c>
      <c r="C4" s="86"/>
      <c r="D4" s="61">
        <f>0.7*'Planilha Profissional'!D37</f>
        <v>672</v>
      </c>
      <c r="E4" s="86"/>
      <c r="F4" s="61">
        <f>0.7*'Planilha Profissional'!F37</f>
        <v>672</v>
      </c>
      <c r="G4" s="87"/>
      <c r="H4" s="86">
        <f>0.7*'Planilha Profissional'!H37</f>
        <v>672</v>
      </c>
      <c r="I4" s="87"/>
      <c r="J4" s="86">
        <f>0.7*'Planilha Profissional'!J37</f>
        <v>966</v>
      </c>
      <c r="K4" s="87"/>
      <c r="L4" s="86">
        <f>0.7*'Planilha Profissional'!L37</f>
        <v>966</v>
      </c>
      <c r="M4" s="87"/>
      <c r="N4" s="86">
        <f>0.7*'Planilha Profissional'!N37</f>
        <v>966</v>
      </c>
      <c r="O4" s="87"/>
      <c r="P4" s="86">
        <f>0.7*'Planilha Profissional'!P37</f>
        <v>966</v>
      </c>
      <c r="Q4" s="87"/>
      <c r="R4" s="86">
        <f>0.7*'Planilha Profissional'!R37</f>
        <v>966</v>
      </c>
      <c r="S4" s="87"/>
      <c r="T4" s="86">
        <f>0.7*'Planilha Profissional'!T37</f>
        <v>0</v>
      </c>
      <c r="U4" s="87"/>
      <c r="V4" s="86">
        <f>0.7*'Planilha Profissional'!V37</f>
        <v>966</v>
      </c>
      <c r="W4" s="87"/>
      <c r="X4" s="86">
        <f>0.7*'Planilha Profissional'!X37</f>
        <v>966</v>
      </c>
      <c r="Y4" s="62"/>
      <c r="Z4" s="60"/>
      <c r="AA4" s="60"/>
      <c r="AB4" s="60"/>
      <c r="AC4" s="60"/>
      <c r="AD4" s="60"/>
      <c r="AE4" s="60"/>
      <c r="AF4" s="60"/>
    </row>
    <row r="5">
      <c r="A5" s="60" t="s">
        <v>105</v>
      </c>
      <c r="B5" s="61">
        <v>3500.0</v>
      </c>
      <c r="C5" s="60"/>
      <c r="D5" s="88">
        <v>0.0</v>
      </c>
      <c r="E5" s="60"/>
      <c r="F5" s="61">
        <v>0.0</v>
      </c>
      <c r="G5" s="60"/>
      <c r="H5" s="61">
        <v>0.0</v>
      </c>
      <c r="I5" s="60"/>
      <c r="J5" s="61">
        <v>0.0</v>
      </c>
      <c r="K5" s="60"/>
      <c r="L5" s="61">
        <v>0.0</v>
      </c>
      <c r="M5" s="60"/>
      <c r="N5" s="61">
        <v>0.0</v>
      </c>
      <c r="O5" s="60"/>
      <c r="P5" s="61">
        <v>0.0</v>
      </c>
      <c r="Q5" s="60"/>
      <c r="R5" s="61">
        <v>0.0</v>
      </c>
      <c r="S5" s="60"/>
      <c r="T5" s="61">
        <v>0.0</v>
      </c>
      <c r="U5" s="60"/>
      <c r="V5" s="61">
        <v>0.0</v>
      </c>
      <c r="W5" s="60"/>
      <c r="X5" s="61">
        <v>0.0</v>
      </c>
      <c r="Y5" s="62"/>
      <c r="Z5" s="60"/>
      <c r="AA5" s="60"/>
      <c r="AB5" s="60"/>
      <c r="AC5" s="60"/>
      <c r="AD5" s="60"/>
      <c r="AE5" s="60"/>
      <c r="AF5" s="60"/>
    </row>
    <row r="6">
      <c r="A6" s="60" t="s">
        <v>106</v>
      </c>
      <c r="B6" s="61">
        <v>0.0</v>
      </c>
      <c r="C6" s="60"/>
      <c r="D6" s="88">
        <f>Entradas!$E$74</f>
        <v>0</v>
      </c>
      <c r="E6" s="60"/>
      <c r="F6" s="61">
        <f>Entradas!$E$126</f>
        <v>0</v>
      </c>
      <c r="G6" s="60"/>
      <c r="H6" s="61">
        <f>Entradas!$E$178</f>
        <v>0</v>
      </c>
      <c r="I6" s="60"/>
      <c r="J6" s="61">
        <f>Entradas!$E$230</f>
        <v>0</v>
      </c>
      <c r="K6" s="60"/>
      <c r="L6" s="61">
        <f>Entradas!$E$282</f>
        <v>0</v>
      </c>
      <c r="M6" s="60"/>
      <c r="N6" s="61">
        <f>Entradas!$E$334</f>
        <v>0</v>
      </c>
      <c r="O6" s="60"/>
      <c r="P6" s="61">
        <f>Entradas!$E$386</f>
        <v>0</v>
      </c>
      <c r="Q6" s="60"/>
      <c r="R6" s="61">
        <f>Entradas!$E$438</f>
        <v>0</v>
      </c>
      <c r="S6" s="60"/>
      <c r="T6" s="61">
        <f>Entradas!$E$490</f>
        <v>0</v>
      </c>
      <c r="U6" s="60"/>
      <c r="V6" s="61">
        <f>Entradas!$E$542</f>
        <v>0</v>
      </c>
      <c r="W6" s="60"/>
      <c r="X6" s="61">
        <f>Entradas!$E$594</f>
        <v>0</v>
      </c>
      <c r="Y6" s="62"/>
      <c r="Z6" s="60"/>
      <c r="AA6" s="60"/>
      <c r="AB6" s="60"/>
      <c r="AC6" s="60"/>
      <c r="AD6" s="60"/>
      <c r="AE6" s="60"/>
      <c r="AF6" s="60"/>
    </row>
    <row r="7">
      <c r="A7" s="63" t="s">
        <v>7</v>
      </c>
      <c r="B7" s="64">
        <f>SUM(B4:B6)</f>
        <v>6093.5</v>
      </c>
      <c r="C7" s="65"/>
      <c r="D7" s="89">
        <f>SUM(D4:D6)</f>
        <v>672</v>
      </c>
      <c r="E7" s="65"/>
      <c r="F7" s="64">
        <f>SUM(F4:F6)</f>
        <v>672</v>
      </c>
      <c r="G7" s="65"/>
      <c r="H7" s="64">
        <f>SUM(H4:H6)</f>
        <v>672</v>
      </c>
      <c r="I7" s="65"/>
      <c r="J7" s="64">
        <f>SUM(J4:J6)</f>
        <v>966</v>
      </c>
      <c r="K7" s="65"/>
      <c r="L7" s="64">
        <f>SUM(L4:L6)</f>
        <v>966</v>
      </c>
      <c r="M7" s="65"/>
      <c r="N7" s="64">
        <f>SUM(N4:N6)</f>
        <v>966</v>
      </c>
      <c r="O7" s="65"/>
      <c r="P7" s="64">
        <f>SUM(P4:P6)</f>
        <v>966</v>
      </c>
      <c r="Q7" s="65"/>
      <c r="R7" s="64">
        <f>SUM(R4:R6)</f>
        <v>966</v>
      </c>
      <c r="S7" s="65"/>
      <c r="T7" s="64">
        <f>SUM(T4:T6)</f>
        <v>0</v>
      </c>
      <c r="U7" s="65"/>
      <c r="V7" s="64">
        <f>SUM(V4:V6)</f>
        <v>966</v>
      </c>
      <c r="W7" s="65"/>
      <c r="X7" s="64">
        <f>SUM(X4:X6)</f>
        <v>966</v>
      </c>
      <c r="Y7" s="66"/>
      <c r="Z7" s="67"/>
      <c r="AA7" s="67"/>
      <c r="AB7" s="67"/>
      <c r="AC7" s="67"/>
      <c r="AD7" s="67"/>
      <c r="AE7" s="67"/>
      <c r="AF7" s="67"/>
    </row>
    <row r="8">
      <c r="A8" s="68" t="s">
        <v>96</v>
      </c>
      <c r="B8" s="69"/>
      <c r="C8" s="90" t="s">
        <v>97</v>
      </c>
      <c r="D8" s="69"/>
      <c r="E8" s="90" t="s">
        <v>97</v>
      </c>
      <c r="F8" s="69"/>
      <c r="G8" s="90" t="s">
        <v>97</v>
      </c>
      <c r="H8" s="69"/>
      <c r="I8" s="90" t="s">
        <v>97</v>
      </c>
      <c r="J8" s="69"/>
      <c r="K8" s="90" t="s">
        <v>97</v>
      </c>
      <c r="L8" s="69"/>
      <c r="M8" s="90" t="s">
        <v>97</v>
      </c>
      <c r="N8" s="69"/>
      <c r="O8" s="90" t="s">
        <v>97</v>
      </c>
      <c r="P8" s="69"/>
      <c r="Q8" s="90" t="s">
        <v>97</v>
      </c>
      <c r="R8" s="69"/>
      <c r="S8" s="90" t="s">
        <v>97</v>
      </c>
      <c r="T8" s="69"/>
      <c r="U8" s="90" t="s">
        <v>97</v>
      </c>
      <c r="V8" s="69"/>
      <c r="W8" s="90" t="s">
        <v>97</v>
      </c>
      <c r="X8" s="69"/>
      <c r="Y8" s="70" t="s">
        <v>97</v>
      </c>
      <c r="Z8" s="71"/>
      <c r="AA8" s="71"/>
      <c r="AB8" s="71"/>
      <c r="AC8" s="71"/>
      <c r="AD8" s="71"/>
      <c r="AE8" s="71"/>
      <c r="AF8" s="71"/>
    </row>
    <row r="9">
      <c r="A9" s="55" t="s">
        <v>107</v>
      </c>
      <c r="B9" s="91">
        <f>0.3*'Planilha Profissional'!B37</f>
        <v>1111.5</v>
      </c>
      <c r="C9" s="92"/>
      <c r="D9" s="93">
        <f>0.3*'Planilha Profissional'!D37</f>
        <v>288</v>
      </c>
      <c r="E9" s="92"/>
      <c r="F9" s="93">
        <f>0.3*'Planilha Profissional'!F37</f>
        <v>288</v>
      </c>
      <c r="G9" s="92"/>
      <c r="H9" s="93">
        <f>0.3*'Planilha Profissional'!H37</f>
        <v>288</v>
      </c>
      <c r="I9" s="92"/>
      <c r="J9" s="93">
        <f>0.3*'Planilha Profissional'!J37</f>
        <v>414</v>
      </c>
      <c r="K9" s="92"/>
      <c r="L9" s="93">
        <f>0.3*'Planilha Profissional'!L37</f>
        <v>414</v>
      </c>
      <c r="M9" s="92"/>
      <c r="N9" s="93">
        <f>0.3*'Planilha Profissional'!N37</f>
        <v>414</v>
      </c>
      <c r="O9" s="92"/>
      <c r="P9" s="93">
        <f>0.3*'Planilha Profissional'!P37</f>
        <v>414</v>
      </c>
      <c r="Q9" s="92"/>
      <c r="R9" s="93">
        <f>0.3*'Planilha Profissional'!R37</f>
        <v>414</v>
      </c>
      <c r="S9" s="92"/>
      <c r="T9" s="93">
        <f>0.3*'Planilha Profissional'!T37</f>
        <v>0</v>
      </c>
      <c r="U9" s="92"/>
      <c r="V9" s="93">
        <f>0.3*'Planilha Profissional'!V37</f>
        <v>414</v>
      </c>
      <c r="W9" s="92"/>
      <c r="X9" s="93">
        <f>0.3*'Planilha Profissional'!X37</f>
        <v>414</v>
      </c>
      <c r="Y9" s="94"/>
      <c r="Z9" s="59"/>
      <c r="AA9" s="59"/>
      <c r="AB9" s="59"/>
      <c r="AC9" s="59"/>
      <c r="AD9" s="59"/>
      <c r="AE9" s="59"/>
      <c r="AF9" s="59"/>
    </row>
    <row r="10">
      <c r="A10" s="55" t="s">
        <v>108</v>
      </c>
      <c r="B10" s="95">
        <f>SUM(B11:B17)</f>
        <v>3950</v>
      </c>
      <c r="C10" s="96"/>
      <c r="D10" s="95">
        <f>SUM(D11:D17)</f>
        <v>0</v>
      </c>
      <c r="E10" s="94"/>
      <c r="F10" s="97">
        <f>SUM(F11:F17)</f>
        <v>0</v>
      </c>
      <c r="G10" s="96"/>
      <c r="H10" s="97">
        <f>SUM(H11:H17)</f>
        <v>0</v>
      </c>
      <c r="I10" s="96"/>
      <c r="J10" s="97">
        <f>SUM(J11:J17)</f>
        <v>0</v>
      </c>
      <c r="K10" s="96"/>
      <c r="L10" s="97">
        <f>SUM(L11:L17)</f>
        <v>0</v>
      </c>
      <c r="M10" s="96"/>
      <c r="N10" s="97">
        <f>SUM(N11:N17)</f>
        <v>0</v>
      </c>
      <c r="O10" s="96"/>
      <c r="P10" s="97">
        <f>SUM(P11:P17)</f>
        <v>0</v>
      </c>
      <c r="Q10" s="96"/>
      <c r="R10" s="97">
        <f>SUM(R11:R17)</f>
        <v>0</v>
      </c>
      <c r="S10" s="96"/>
      <c r="T10" s="97">
        <f>SUM(T11:T17)</f>
        <v>0</v>
      </c>
      <c r="U10" s="96"/>
      <c r="V10" s="97">
        <f>SUM(V11:V17)</f>
        <v>0</v>
      </c>
      <c r="W10" s="96"/>
      <c r="X10" s="97">
        <f>SUM(X11:X17)</f>
        <v>0</v>
      </c>
      <c r="Y10" s="96"/>
      <c r="Z10" s="59"/>
      <c r="AA10" s="59"/>
      <c r="AB10" s="59"/>
      <c r="AC10" s="59"/>
      <c r="AD10" s="59"/>
      <c r="AE10" s="59"/>
      <c r="AF10" s="59"/>
    </row>
    <row r="11">
      <c r="A11" s="60" t="s">
        <v>109</v>
      </c>
      <c r="B11" s="61">
        <v>1500.0</v>
      </c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2"/>
      <c r="Z11" s="60"/>
      <c r="AA11" s="60"/>
      <c r="AB11" s="60"/>
      <c r="AC11" s="60"/>
      <c r="AD11" s="60"/>
      <c r="AE11" s="60"/>
      <c r="AF11" s="60"/>
    </row>
    <row r="12">
      <c r="A12" s="60" t="s">
        <v>110</v>
      </c>
      <c r="B12" s="61">
        <v>500.0</v>
      </c>
      <c r="C12" s="60"/>
      <c r="D12" s="61"/>
      <c r="E12" s="60"/>
      <c r="F12" s="61"/>
      <c r="G12" s="60"/>
      <c r="H12" s="61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  <c r="Y12" s="62"/>
      <c r="Z12" s="60"/>
      <c r="AA12" s="60"/>
      <c r="AB12" s="60"/>
      <c r="AC12" s="60"/>
      <c r="AD12" s="60"/>
      <c r="AE12" s="60"/>
      <c r="AF12" s="60"/>
    </row>
    <row r="13">
      <c r="A13" s="60" t="s">
        <v>111</v>
      </c>
      <c r="B13" s="61">
        <v>300.0</v>
      </c>
      <c r="C13" s="60"/>
      <c r="D13" s="61"/>
      <c r="E13" s="60"/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  <c r="Y13" s="62"/>
      <c r="Z13" s="60"/>
      <c r="AA13" s="60"/>
      <c r="AB13" s="60"/>
      <c r="AC13" s="60"/>
      <c r="AD13" s="60"/>
      <c r="AE13" s="60"/>
      <c r="AF13" s="60"/>
    </row>
    <row r="14">
      <c r="A14" s="60" t="s">
        <v>112</v>
      </c>
      <c r="B14" s="61">
        <v>150.0</v>
      </c>
      <c r="C14" s="60"/>
      <c r="D14" s="61"/>
      <c r="E14" s="60"/>
      <c r="F14" s="61"/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  <c r="Y14" s="62"/>
      <c r="Z14" s="60"/>
      <c r="AA14" s="60"/>
      <c r="AB14" s="60"/>
      <c r="AC14" s="60"/>
      <c r="AD14" s="60"/>
      <c r="AE14" s="60"/>
      <c r="AF14" s="60"/>
    </row>
    <row r="15">
      <c r="A15" s="60" t="s">
        <v>113</v>
      </c>
      <c r="B15" s="61">
        <v>700.0</v>
      </c>
      <c r="C15" s="60"/>
      <c r="D15" s="61"/>
      <c r="E15" s="60"/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2"/>
      <c r="Z15" s="60"/>
      <c r="AA15" s="60"/>
      <c r="AB15" s="60"/>
      <c r="AC15" s="60"/>
      <c r="AD15" s="60"/>
      <c r="AE15" s="60"/>
      <c r="AF15" s="60"/>
    </row>
    <row r="16">
      <c r="A16" s="60" t="s">
        <v>114</v>
      </c>
      <c r="B16" s="61">
        <v>800.0</v>
      </c>
      <c r="C16" s="60"/>
      <c r="D16" s="61"/>
      <c r="E16" s="60"/>
      <c r="F16" s="61"/>
      <c r="G16" s="60"/>
      <c r="H16" s="61"/>
      <c r="I16" s="60"/>
      <c r="J16" s="61"/>
      <c r="K16" s="60"/>
      <c r="L16" s="61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  <c r="Y16" s="62"/>
      <c r="Z16" s="60"/>
      <c r="AA16" s="60"/>
      <c r="AB16" s="60"/>
      <c r="AC16" s="60"/>
      <c r="AD16" s="60"/>
      <c r="AE16" s="60"/>
      <c r="AF16" s="60"/>
    </row>
    <row r="17" ht="15.75" customHeight="1">
      <c r="A17" s="60"/>
      <c r="B17" s="61"/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2"/>
      <c r="Z17" s="60"/>
      <c r="AA17" s="60"/>
      <c r="AB17" s="60"/>
      <c r="AC17" s="60"/>
      <c r="AD17" s="60"/>
      <c r="AE17" s="60"/>
      <c r="AF17" s="60"/>
    </row>
    <row r="18" ht="15.75" customHeight="1">
      <c r="A18" s="55" t="s">
        <v>115</v>
      </c>
      <c r="B18" s="98">
        <f>SUM(B19:B22)</f>
        <v>1500</v>
      </c>
      <c r="C18" s="99"/>
      <c r="D18" s="98">
        <f>SUM(D19:D22)</f>
        <v>0</v>
      </c>
      <c r="E18" s="99"/>
      <c r="F18" s="98">
        <f>SUM(F19:F22)</f>
        <v>0</v>
      </c>
      <c r="G18" s="99"/>
      <c r="H18" s="98">
        <f>SUM(H19:H22)</f>
        <v>0</v>
      </c>
      <c r="I18" s="99"/>
      <c r="J18" s="98">
        <f>SUM(J19:J22)</f>
        <v>0</v>
      </c>
      <c r="K18" s="99"/>
      <c r="L18" s="98">
        <f>SUM(L19:L22)</f>
        <v>0</v>
      </c>
      <c r="M18" s="99"/>
      <c r="N18" s="98">
        <f>SUM(N19:N22)</f>
        <v>0</v>
      </c>
      <c r="O18" s="99"/>
      <c r="P18" s="98">
        <f>SUM(P19:P22)</f>
        <v>0</v>
      </c>
      <c r="Q18" s="99"/>
      <c r="R18" s="98">
        <f>SUM(R19:R22)</f>
        <v>0</v>
      </c>
      <c r="S18" s="99"/>
      <c r="T18" s="98">
        <f>SUM(T19:T22)</f>
        <v>0</v>
      </c>
      <c r="U18" s="99"/>
      <c r="V18" s="98">
        <f>SUM(V19:V22)</f>
        <v>0</v>
      </c>
      <c r="W18" s="99"/>
      <c r="X18" s="98">
        <f>SUM(X19:X22)</f>
        <v>0</v>
      </c>
      <c r="Y18" s="100"/>
      <c r="Z18" s="59"/>
      <c r="AA18" s="59"/>
      <c r="AB18" s="59"/>
      <c r="AC18" s="59"/>
      <c r="AD18" s="59"/>
      <c r="AE18" s="59"/>
      <c r="AF18" s="59"/>
    </row>
    <row r="19" ht="15.75" customHeight="1">
      <c r="A19" s="60" t="s">
        <v>116</v>
      </c>
      <c r="B19" s="61">
        <v>500.0</v>
      </c>
      <c r="C19" s="60"/>
      <c r="D19" s="101"/>
      <c r="E19" s="60"/>
      <c r="F19" s="101"/>
      <c r="G19" s="60"/>
      <c r="H19" s="101"/>
      <c r="I19" s="60"/>
      <c r="J19" s="101"/>
      <c r="K19" s="60"/>
      <c r="L19" s="101"/>
      <c r="M19" s="60"/>
      <c r="N19" s="101"/>
      <c r="O19" s="60"/>
      <c r="P19" s="101"/>
      <c r="Q19" s="60"/>
      <c r="R19" s="101"/>
      <c r="S19" s="60"/>
      <c r="T19" s="101"/>
      <c r="U19" s="60"/>
      <c r="V19" s="101"/>
      <c r="W19" s="60"/>
      <c r="X19" s="101"/>
      <c r="Y19" s="62"/>
      <c r="Z19" s="60"/>
      <c r="AA19" s="60"/>
      <c r="AB19" s="60"/>
      <c r="AC19" s="60"/>
      <c r="AD19" s="60"/>
      <c r="AE19" s="60"/>
      <c r="AF19" s="60"/>
    </row>
    <row r="20" ht="15.75" customHeight="1">
      <c r="A20" s="60" t="s">
        <v>117</v>
      </c>
      <c r="B20" s="76">
        <v>500.0</v>
      </c>
      <c r="C20" s="60"/>
      <c r="D20" s="76"/>
      <c r="E20" s="60"/>
      <c r="F20" s="61"/>
      <c r="G20" s="60"/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62"/>
      <c r="Z20" s="60"/>
      <c r="AA20" s="60"/>
      <c r="AB20" s="60"/>
      <c r="AC20" s="60"/>
      <c r="AD20" s="60"/>
      <c r="AE20" s="60"/>
      <c r="AF20" s="60"/>
    </row>
    <row r="21" ht="15.75" customHeight="1">
      <c r="A21" s="60" t="s">
        <v>118</v>
      </c>
      <c r="B21" s="61">
        <v>500.0</v>
      </c>
      <c r="C21" s="60"/>
      <c r="D21" s="7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2"/>
      <c r="Z21" s="60"/>
      <c r="AA21" s="60"/>
      <c r="AB21" s="60"/>
      <c r="AC21" s="60"/>
      <c r="AD21" s="60"/>
      <c r="AE21" s="60"/>
      <c r="AF21" s="60"/>
    </row>
    <row r="22" ht="15.75" customHeight="1">
      <c r="A22" s="60"/>
      <c r="B22" s="76"/>
      <c r="C22" s="60"/>
      <c r="D22" s="76"/>
      <c r="E22" s="60"/>
      <c r="F22" s="61"/>
      <c r="G22" s="60"/>
      <c r="H22" s="61"/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2"/>
      <c r="Z22" s="60"/>
      <c r="AA22" s="60"/>
      <c r="AB22" s="60"/>
      <c r="AC22" s="60"/>
      <c r="AD22" s="60"/>
      <c r="AE22" s="60"/>
      <c r="AF22" s="60"/>
    </row>
    <row r="23" ht="15.75" customHeight="1">
      <c r="A23" s="55" t="s">
        <v>119</v>
      </c>
      <c r="B23" s="102">
        <f>SUM(B24:B25)</f>
        <v>100</v>
      </c>
      <c r="C23" s="55"/>
      <c r="D23" s="103"/>
      <c r="E23" s="55"/>
      <c r="F23" s="102"/>
      <c r="G23" s="55"/>
      <c r="H23" s="103"/>
      <c r="I23" s="55"/>
      <c r="J23" s="103"/>
      <c r="K23" s="55"/>
      <c r="L23" s="103"/>
      <c r="M23" s="55"/>
      <c r="N23" s="103"/>
      <c r="O23" s="55"/>
      <c r="P23" s="103"/>
      <c r="Q23" s="55"/>
      <c r="R23" s="103"/>
      <c r="S23" s="55"/>
      <c r="T23" s="103"/>
      <c r="U23" s="55"/>
      <c r="V23" s="103"/>
      <c r="W23" s="55"/>
      <c r="X23" s="103"/>
      <c r="Y23" s="104"/>
      <c r="Z23" s="59"/>
      <c r="AA23" s="59"/>
      <c r="AB23" s="59"/>
      <c r="AC23" s="59"/>
      <c r="AD23" s="59"/>
      <c r="AE23" s="59"/>
      <c r="AF23" s="59"/>
    </row>
    <row r="24" ht="15.75" customHeight="1">
      <c r="A24" s="60"/>
      <c r="B24" s="76">
        <v>100.0</v>
      </c>
      <c r="C24" s="60"/>
      <c r="D24" s="76"/>
      <c r="E24" s="60"/>
      <c r="F24" s="61"/>
      <c r="G24" s="60"/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2"/>
      <c r="Z24" s="60"/>
      <c r="AA24" s="60"/>
      <c r="AB24" s="60"/>
      <c r="AC24" s="60"/>
      <c r="AD24" s="60"/>
      <c r="AE24" s="60"/>
      <c r="AF24" s="60"/>
    </row>
    <row r="25" ht="15.75" customHeight="1">
      <c r="A25" s="60"/>
      <c r="B25" s="76"/>
      <c r="C25" s="60"/>
      <c r="D25" s="76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2"/>
      <c r="Z25" s="60"/>
      <c r="AA25" s="60"/>
      <c r="AB25" s="60"/>
      <c r="AC25" s="60"/>
      <c r="AD25" s="60"/>
      <c r="AE25" s="60"/>
      <c r="AF25" s="60"/>
    </row>
    <row r="26" ht="15.75" customHeight="1">
      <c r="A26" s="55" t="s">
        <v>120</v>
      </c>
      <c r="B26" s="102">
        <f>SUM(B27:B28)</f>
        <v>800</v>
      </c>
      <c r="C26" s="55"/>
      <c r="D26" s="103"/>
      <c r="E26" s="55"/>
      <c r="F26" s="102"/>
      <c r="G26" s="55"/>
      <c r="H26" s="103"/>
      <c r="I26" s="55"/>
      <c r="J26" s="103"/>
      <c r="K26" s="55"/>
      <c r="L26" s="103"/>
      <c r="M26" s="55"/>
      <c r="N26" s="103"/>
      <c r="O26" s="55"/>
      <c r="P26" s="103"/>
      <c r="Q26" s="55"/>
      <c r="R26" s="103"/>
      <c r="S26" s="55"/>
      <c r="T26" s="103"/>
      <c r="U26" s="55"/>
      <c r="V26" s="103"/>
      <c r="W26" s="55"/>
      <c r="X26" s="103"/>
      <c r="Y26" s="104"/>
      <c r="Z26" s="59"/>
      <c r="AA26" s="59"/>
      <c r="AB26" s="59"/>
      <c r="AC26" s="59"/>
      <c r="AD26" s="59"/>
      <c r="AE26" s="59"/>
      <c r="AF26" s="59"/>
    </row>
    <row r="27" ht="15.75" customHeight="1">
      <c r="A27" s="105"/>
      <c r="B27" s="106">
        <v>800.0</v>
      </c>
      <c r="C27" s="105"/>
      <c r="D27" s="30"/>
      <c r="E27" s="105"/>
      <c r="F27" s="30"/>
      <c r="G27" s="105"/>
      <c r="H27" s="30"/>
      <c r="I27" s="105"/>
      <c r="J27" s="30"/>
      <c r="K27" s="105"/>
      <c r="L27" s="30"/>
      <c r="M27" s="105"/>
      <c r="N27" s="30"/>
      <c r="O27" s="105"/>
      <c r="P27" s="30"/>
      <c r="Q27" s="105"/>
      <c r="R27" s="30"/>
      <c r="S27" s="105"/>
      <c r="T27" s="30"/>
      <c r="U27" s="105"/>
      <c r="V27" s="30"/>
      <c r="W27" s="105"/>
      <c r="X27" s="30"/>
      <c r="Y27" s="105"/>
      <c r="Z27" s="60"/>
      <c r="AA27" s="60"/>
      <c r="AB27" s="60"/>
      <c r="AC27" s="60"/>
      <c r="AD27" s="60"/>
      <c r="AE27" s="60"/>
      <c r="AF27" s="60"/>
    </row>
    <row r="28" ht="15.75" customHeight="1">
      <c r="A28" s="60"/>
      <c r="B28" s="76"/>
      <c r="C28" s="60"/>
      <c r="D28" s="76"/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2"/>
      <c r="Z28" s="60"/>
      <c r="AA28" s="60"/>
      <c r="AB28" s="60"/>
      <c r="AC28" s="60"/>
      <c r="AD28" s="60"/>
      <c r="AE28" s="60"/>
      <c r="AF28" s="60"/>
    </row>
    <row r="29" ht="15.75" customHeight="1">
      <c r="A29" s="55" t="s">
        <v>100</v>
      </c>
      <c r="B29" s="102">
        <v>500.0</v>
      </c>
      <c r="C29" s="55"/>
      <c r="D29" s="103"/>
      <c r="E29" s="55"/>
      <c r="F29" s="102"/>
      <c r="G29" s="55"/>
      <c r="H29" s="103"/>
      <c r="I29" s="55"/>
      <c r="J29" s="103"/>
      <c r="K29" s="55"/>
      <c r="L29" s="103"/>
      <c r="M29" s="55"/>
      <c r="N29" s="103"/>
      <c r="O29" s="55"/>
      <c r="P29" s="103"/>
      <c r="Q29" s="55"/>
      <c r="R29" s="103"/>
      <c r="S29" s="55"/>
      <c r="T29" s="103"/>
      <c r="U29" s="55"/>
      <c r="V29" s="103"/>
      <c r="W29" s="55"/>
      <c r="X29" s="103"/>
      <c r="Y29" s="104"/>
      <c r="Z29" s="59"/>
      <c r="AA29" s="59"/>
      <c r="AB29" s="59"/>
      <c r="AC29" s="59"/>
      <c r="AD29" s="59"/>
      <c r="AE29" s="59"/>
      <c r="AF29" s="59"/>
    </row>
    <row r="30" ht="15.75" customHeight="1">
      <c r="A30" s="60" t="s">
        <v>121</v>
      </c>
      <c r="B30" s="76"/>
      <c r="C30" s="60"/>
      <c r="D30" s="76"/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2"/>
      <c r="Z30" s="60"/>
      <c r="AA30" s="60"/>
      <c r="AB30" s="60"/>
      <c r="AC30" s="60"/>
      <c r="AD30" s="60"/>
      <c r="AE30" s="60"/>
      <c r="AF30" s="60"/>
    </row>
    <row r="31" ht="15.75" customHeight="1">
      <c r="A31" s="60" t="s">
        <v>122</v>
      </c>
      <c r="B31" s="76"/>
      <c r="C31" s="60"/>
      <c r="D31" s="76"/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2"/>
      <c r="Z31" s="60"/>
      <c r="AA31" s="60"/>
      <c r="AB31" s="60"/>
      <c r="AC31" s="60"/>
      <c r="AD31" s="60"/>
      <c r="AE31" s="60"/>
      <c r="AF31" s="60"/>
    </row>
    <row r="32" ht="15.75" customHeight="1">
      <c r="A32" s="63" t="s">
        <v>7</v>
      </c>
      <c r="B32" s="77">
        <f>SUM(B29,B26,B23,B18,B10)</f>
        <v>6850</v>
      </c>
      <c r="C32" s="77"/>
      <c r="D32" s="77">
        <f>SUM(D29,D26,D23,D18,D10)</f>
        <v>0</v>
      </c>
      <c r="E32" s="77"/>
      <c r="F32" s="77">
        <f>SUM(F29,F26,F23,F18,F10)</f>
        <v>0</v>
      </c>
      <c r="G32" s="77"/>
      <c r="H32" s="77">
        <f>SUM(H29,H26,H23,H18,H10)</f>
        <v>0</v>
      </c>
      <c r="I32" s="77"/>
      <c r="J32" s="77">
        <f>SUM(J29,J26,J23,J18,J10)</f>
        <v>0</v>
      </c>
      <c r="K32" s="77"/>
      <c r="L32" s="77">
        <f>SUM(L29,L26,L23,L18,L10)</f>
        <v>0</v>
      </c>
      <c r="M32" s="77"/>
      <c r="N32" s="77">
        <f>SUM(N29,N26,N23,N18,N10)</f>
        <v>0</v>
      </c>
      <c r="O32" s="77"/>
      <c r="P32" s="77">
        <f>SUM(P29,P26,P23,P18,P10)</f>
        <v>0</v>
      </c>
      <c r="Q32" s="77"/>
      <c r="R32" s="77">
        <f>SUM(R29,R26,R23,R18,R10)</f>
        <v>0</v>
      </c>
      <c r="S32" s="77"/>
      <c r="T32" s="77">
        <f>SUM(T29,T26,T23,T18,T10)</f>
        <v>0</v>
      </c>
      <c r="U32" s="77"/>
      <c r="V32" s="77">
        <f>SUM(V29,V26,V23,V18,V10)</f>
        <v>0</v>
      </c>
      <c r="W32" s="77"/>
      <c r="X32" s="77">
        <f>SUM(X29,X26,X23,X18,X10)</f>
        <v>0</v>
      </c>
      <c r="Y32" s="65"/>
      <c r="Z32" s="67"/>
      <c r="AA32" s="67"/>
      <c r="AB32" s="67"/>
      <c r="AC32" s="67"/>
      <c r="AD32" s="67"/>
      <c r="AE32" s="67"/>
      <c r="AF32" s="67"/>
    </row>
    <row r="33" ht="72.75" customHeight="1">
      <c r="A33" s="78" t="s">
        <v>101</v>
      </c>
      <c r="B33" s="79">
        <f>B7-B32</f>
        <v>-756.5</v>
      </c>
      <c r="C33" s="80"/>
      <c r="D33" s="79">
        <f>D7-D32</f>
        <v>672</v>
      </c>
      <c r="E33" s="80"/>
      <c r="F33" s="79">
        <f>F7-F32</f>
        <v>672</v>
      </c>
      <c r="G33" s="80"/>
      <c r="H33" s="79">
        <f>H7-H32</f>
        <v>672</v>
      </c>
      <c r="I33" s="80"/>
      <c r="J33" s="79">
        <f>J7-J32</f>
        <v>966</v>
      </c>
      <c r="K33" s="80"/>
      <c r="L33" s="79">
        <f>L7-L32</f>
        <v>966</v>
      </c>
      <c r="M33" s="81"/>
      <c r="N33" s="79">
        <f>N7-N32</f>
        <v>966</v>
      </c>
      <c r="O33" s="81"/>
      <c r="P33" s="79">
        <f>P7-P32</f>
        <v>966</v>
      </c>
      <c r="Q33" s="81"/>
      <c r="R33" s="79">
        <f>R7-R32</f>
        <v>966</v>
      </c>
      <c r="S33" s="81"/>
      <c r="T33" s="79">
        <f>T7-T32</f>
        <v>0</v>
      </c>
      <c r="U33" s="81"/>
      <c r="V33" s="79">
        <f>V7-V32</f>
        <v>966</v>
      </c>
      <c r="W33" s="81"/>
      <c r="X33" s="79">
        <f>X7-X32</f>
        <v>966</v>
      </c>
      <c r="Y33" s="81"/>
      <c r="Z33" s="30"/>
      <c r="AA33" s="30"/>
      <c r="AB33" s="30"/>
      <c r="AC33" s="30"/>
      <c r="AD33" s="5"/>
      <c r="AE33" s="5"/>
      <c r="AF33" s="5"/>
    </row>
    <row r="34" ht="15.75" customHeight="1">
      <c r="A34" s="82" t="s">
        <v>102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</row>
  </sheetData>
  <mergeCells count="1">
    <mergeCell ref="B1:Y1"/>
  </mergeCells>
  <conditionalFormatting sqref="B10 D10">
    <cfRule type="cellIs" dxfId="4" priority="1" operator="greaterThan">
      <formula>0.55*B7</formula>
    </cfRule>
  </conditionalFormatting>
  <conditionalFormatting sqref="D10">
    <cfRule type="cellIs" dxfId="4" priority="2" operator="greaterThan">
      <formula>0.55*D7</formula>
    </cfRule>
  </conditionalFormatting>
  <conditionalFormatting sqref="F10">
    <cfRule type="cellIs" dxfId="4" priority="3" operator="greaterThan">
      <formula>0.55*F7</formula>
    </cfRule>
  </conditionalFormatting>
  <conditionalFormatting sqref="H10">
    <cfRule type="cellIs" dxfId="4" priority="4" operator="greaterThan">
      <formula>0.55*H7</formula>
    </cfRule>
  </conditionalFormatting>
  <conditionalFormatting sqref="J10">
    <cfRule type="cellIs" dxfId="4" priority="5" operator="greaterThan">
      <formula>0.55*J7</formula>
    </cfRule>
  </conditionalFormatting>
  <conditionalFormatting sqref="L10">
    <cfRule type="cellIs" dxfId="4" priority="6" operator="greaterThan">
      <formula>0.55*L7</formula>
    </cfRule>
  </conditionalFormatting>
  <conditionalFormatting sqref="N10">
    <cfRule type="cellIs" dxfId="4" priority="7" operator="greaterThan">
      <formula>0.55*N7</formula>
    </cfRule>
  </conditionalFormatting>
  <conditionalFormatting sqref="P10">
    <cfRule type="cellIs" dxfId="4" priority="8" operator="greaterThan">
      <formula>0.55*P7</formula>
    </cfRule>
  </conditionalFormatting>
  <conditionalFormatting sqref="R10">
    <cfRule type="cellIs" dxfId="4" priority="9" operator="greaterThan">
      <formula>0.55*R7</formula>
    </cfRule>
  </conditionalFormatting>
  <conditionalFormatting sqref="T10">
    <cfRule type="cellIs" dxfId="4" priority="10" operator="greaterThan">
      <formula>0.55*T7</formula>
    </cfRule>
  </conditionalFormatting>
  <conditionalFormatting sqref="V10">
    <cfRule type="cellIs" dxfId="4" priority="11" operator="greaterThan">
      <formula>0.55*V7</formula>
    </cfRule>
  </conditionalFormatting>
  <conditionalFormatting sqref="X10">
    <cfRule type="cellIs" dxfId="4" priority="12" operator="greaterThan">
      <formula>0.55*X7</formula>
    </cfRule>
  </conditionalFormatting>
  <conditionalFormatting sqref="V18">
    <cfRule type="cellIs" dxfId="4" priority="13" operator="greaterThan">
      <formula>0.2*V7</formula>
    </cfRule>
  </conditionalFormatting>
  <conditionalFormatting sqref="X18">
    <cfRule type="cellIs" dxfId="4" priority="14" operator="greaterThan">
      <formula>0.2*X7</formula>
    </cfRule>
  </conditionalFormatting>
  <conditionalFormatting sqref="T18">
    <cfRule type="cellIs" dxfId="4" priority="15" operator="greaterThan">
      <formula>0.2*T7</formula>
    </cfRule>
  </conditionalFormatting>
  <conditionalFormatting sqref="R18">
    <cfRule type="cellIs" dxfId="4" priority="16" operator="greaterThan">
      <formula>0.2*R7</formula>
    </cfRule>
  </conditionalFormatting>
  <conditionalFormatting sqref="P18">
    <cfRule type="cellIs" dxfId="4" priority="17" operator="greaterThan">
      <formula>0.2*P7</formula>
    </cfRule>
  </conditionalFormatting>
  <conditionalFormatting sqref="N18">
    <cfRule type="cellIs" dxfId="4" priority="18" operator="greaterThan">
      <formula>0.2*N7</formula>
    </cfRule>
  </conditionalFormatting>
  <conditionalFormatting sqref="L18">
    <cfRule type="cellIs" dxfId="4" priority="19" operator="greaterThan">
      <formula>0.2*L7</formula>
    </cfRule>
  </conditionalFormatting>
  <conditionalFormatting sqref="J18">
    <cfRule type="cellIs" dxfId="4" priority="20" operator="greaterThan">
      <formula>0.2*J7</formula>
    </cfRule>
  </conditionalFormatting>
  <conditionalFormatting sqref="H18">
    <cfRule type="cellIs" dxfId="5" priority="21" operator="greaterThan">
      <formula>0.2*H7</formula>
    </cfRule>
  </conditionalFormatting>
  <conditionalFormatting sqref="F18">
    <cfRule type="cellIs" dxfId="4" priority="22" operator="greaterThan">
      <formula>0.2*F7</formula>
    </cfRule>
  </conditionalFormatting>
  <conditionalFormatting sqref="D18">
    <cfRule type="cellIs" dxfId="4" priority="23" operator="greaterThan">
      <formula>0.2*D7</formula>
    </cfRule>
  </conditionalFormatting>
  <conditionalFormatting sqref="B18">
    <cfRule type="cellIs" dxfId="4" priority="24" operator="greaterThan">
      <formula>0.2*B7</formula>
    </cfRule>
  </conditionalFormatting>
  <conditionalFormatting sqref="B23">
    <cfRule type="cellIs" dxfId="4" priority="25" operator="greaterThan">
      <formula>0.05*B7</formula>
    </cfRule>
  </conditionalFormatting>
  <conditionalFormatting sqref="D23">
    <cfRule type="cellIs" dxfId="4" priority="26" operator="greaterThan">
      <formula>0.05*D7</formula>
    </cfRule>
  </conditionalFormatting>
  <conditionalFormatting sqref="F23">
    <cfRule type="cellIs" dxfId="4" priority="27" operator="greaterThan">
      <formula>0.05*F7</formula>
    </cfRule>
  </conditionalFormatting>
  <conditionalFormatting sqref="H23">
    <cfRule type="cellIs" dxfId="4" priority="28" operator="greaterThan">
      <formula>0.05*H7</formula>
    </cfRule>
  </conditionalFormatting>
  <conditionalFormatting sqref="J23">
    <cfRule type="cellIs" dxfId="4" priority="29" operator="greaterThan">
      <formula>0.05*J7</formula>
    </cfRule>
  </conditionalFormatting>
  <conditionalFormatting sqref="L23">
    <cfRule type="cellIs" dxfId="4" priority="30" operator="greaterThan">
      <formula>0.05*L7</formula>
    </cfRule>
  </conditionalFormatting>
  <conditionalFormatting sqref="N23">
    <cfRule type="cellIs" dxfId="4" priority="31" operator="greaterThan">
      <formula>0.05*N7</formula>
    </cfRule>
  </conditionalFormatting>
  <conditionalFormatting sqref="P23">
    <cfRule type="cellIs" dxfId="4" priority="32" operator="greaterThan">
      <formula>0.05*P7</formula>
    </cfRule>
  </conditionalFormatting>
  <conditionalFormatting sqref="R23">
    <cfRule type="cellIs" dxfId="4" priority="33" operator="greaterThan">
      <formula>0.05*R7</formula>
    </cfRule>
  </conditionalFormatting>
  <conditionalFormatting sqref="T23">
    <cfRule type="cellIs" dxfId="4" priority="34" operator="greaterThan">
      <formula>0.05*T7</formula>
    </cfRule>
  </conditionalFormatting>
  <conditionalFormatting sqref="V23">
    <cfRule type="cellIs" dxfId="4" priority="35" operator="greaterThan">
      <formula>0.05*V7</formula>
    </cfRule>
  </conditionalFormatting>
  <conditionalFormatting sqref="X23">
    <cfRule type="cellIs" dxfId="4" priority="36" operator="greaterThan">
      <formula>0.05*X7</formula>
    </cfRule>
  </conditionalFormatting>
  <conditionalFormatting sqref="B26 B29">
    <cfRule type="cellIs" dxfId="4" priority="37" operator="greaterThan">
      <formula>0.1*B7</formula>
    </cfRule>
  </conditionalFormatting>
  <conditionalFormatting sqref="D26 D29">
    <cfRule type="cellIs" dxfId="4" priority="38" operator="greaterThan">
      <formula>0.1*D7</formula>
    </cfRule>
  </conditionalFormatting>
  <conditionalFormatting sqref="F26 F29">
    <cfRule type="cellIs" dxfId="4" priority="39" operator="greaterThan">
      <formula>0.1*F7</formula>
    </cfRule>
  </conditionalFormatting>
  <conditionalFormatting sqref="H26 H29">
    <cfRule type="cellIs" dxfId="4" priority="40" operator="greaterThan">
      <formula>0.1*H7</formula>
    </cfRule>
  </conditionalFormatting>
  <conditionalFormatting sqref="J26 J29">
    <cfRule type="cellIs" dxfId="4" priority="41" operator="greaterThan">
      <formula>0.1*J7</formula>
    </cfRule>
  </conditionalFormatting>
  <conditionalFormatting sqref="L26 L29">
    <cfRule type="cellIs" dxfId="4" priority="42" operator="greaterThan">
      <formula>0.1*L7</formula>
    </cfRule>
  </conditionalFormatting>
  <conditionalFormatting sqref="N26 N29">
    <cfRule type="cellIs" dxfId="4" priority="43" operator="greaterThan">
      <formula>0.1*N7</formula>
    </cfRule>
  </conditionalFormatting>
  <conditionalFormatting sqref="P26 P29">
    <cfRule type="cellIs" dxfId="4" priority="44" operator="greaterThan">
      <formula>0.1*P7</formula>
    </cfRule>
  </conditionalFormatting>
  <conditionalFormatting sqref="R26 R29">
    <cfRule type="cellIs" dxfId="4" priority="45" operator="greaterThan">
      <formula>0.1*R7</formula>
    </cfRule>
  </conditionalFormatting>
  <conditionalFormatting sqref="T26 T29">
    <cfRule type="cellIs" dxfId="5" priority="46" operator="greaterThan">
      <formula>0.1*T7</formula>
    </cfRule>
  </conditionalFormatting>
  <conditionalFormatting sqref="V26 V29">
    <cfRule type="cellIs" dxfId="4" priority="47" operator="greaterThan">
      <formula>0.1*V7</formula>
    </cfRule>
  </conditionalFormatting>
  <conditionalFormatting sqref="X26 X29">
    <cfRule type="cellIs" dxfId="4" priority="48" operator="greaterThan">
      <formula>0.1*X7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